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0" yWindow="0" windowWidth="25600" windowHeight="16060" tabRatio="500" activeTab="2"/>
  </bookViews>
  <sheets>
    <sheet name="aktivita" sheetId="4" r:id="rId1"/>
    <sheet name="zavody" sheetId="1" r:id="rId2"/>
    <sheet name="treninky" sheetId="2" r:id="rId3"/>
    <sheet name="soustredeni" sheetId="3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K13" i="2" l="1"/>
  <c r="BJ2" i="2"/>
  <c r="BL2" i="2"/>
  <c r="BJ3" i="2"/>
  <c r="BL3" i="2"/>
  <c r="BJ4" i="2"/>
  <c r="BL4" i="2"/>
  <c r="BJ5" i="2"/>
  <c r="BL5" i="2"/>
  <c r="BJ6" i="2"/>
  <c r="BL6" i="2"/>
  <c r="BJ7" i="2"/>
  <c r="BL7" i="2"/>
  <c r="BJ8" i="2"/>
  <c r="BL8" i="2"/>
  <c r="BJ9" i="2"/>
  <c r="BL9" i="2"/>
  <c r="BJ10" i="2"/>
  <c r="BL10" i="2"/>
  <c r="BJ11" i="2"/>
  <c r="BL11" i="2"/>
  <c r="BJ12" i="2"/>
  <c r="BL12" i="2"/>
  <c r="BJ13" i="2"/>
  <c r="BL13" i="2"/>
  <c r="BJ14" i="2"/>
  <c r="BL14" i="2"/>
  <c r="BJ15" i="2"/>
  <c r="BL15" i="2"/>
  <c r="BJ16" i="2"/>
  <c r="BL16" i="2"/>
  <c r="BJ17" i="2"/>
  <c r="BL17" i="2"/>
  <c r="BJ18" i="2"/>
  <c r="BL18" i="2"/>
  <c r="BJ19" i="2"/>
  <c r="BL19" i="2"/>
  <c r="BJ20" i="2"/>
  <c r="BL20" i="2"/>
  <c r="BJ21" i="2"/>
  <c r="BL21" i="2"/>
  <c r="BJ22" i="2"/>
  <c r="BL22" i="2"/>
  <c r="BJ23" i="2"/>
  <c r="BL23" i="2"/>
  <c r="BJ24" i="2"/>
  <c r="BL24" i="2"/>
  <c r="BJ25" i="2"/>
  <c r="BL25" i="2"/>
  <c r="BJ26" i="2"/>
  <c r="BL26" i="2"/>
  <c r="BJ27" i="2"/>
  <c r="BL27" i="2"/>
  <c r="BJ28" i="2"/>
  <c r="BL28" i="2"/>
  <c r="BJ29" i="2"/>
  <c r="BL29" i="2"/>
  <c r="BM2" i="2"/>
  <c r="BM3" i="2"/>
  <c r="BM4" i="2"/>
  <c r="BM5" i="2"/>
  <c r="BM6" i="2"/>
  <c r="BM7" i="2"/>
  <c r="BM8" i="2"/>
  <c r="BM9" i="2"/>
  <c r="BM10" i="2"/>
  <c r="BM11" i="2"/>
  <c r="BM12" i="2"/>
  <c r="BM13" i="2"/>
  <c r="BM14" i="2"/>
  <c r="BM15" i="2"/>
  <c r="BM16" i="2"/>
  <c r="BM17" i="2"/>
  <c r="BM18" i="2"/>
  <c r="BM19" i="2"/>
  <c r="BM20" i="2"/>
  <c r="BM21" i="2"/>
  <c r="BM22" i="2"/>
  <c r="BM23" i="2"/>
  <c r="BM24" i="2"/>
  <c r="BM25" i="2"/>
  <c r="BM26" i="2"/>
  <c r="BM27" i="2"/>
  <c r="BM28" i="2"/>
  <c r="BM29" i="2"/>
  <c r="D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BM13" i="1"/>
  <c r="BM2" i="1"/>
  <c r="BM3" i="1"/>
  <c r="BM4" i="1"/>
  <c r="BM5" i="1"/>
  <c r="BM6" i="1"/>
  <c r="BM7" i="1"/>
  <c r="BM8" i="1"/>
  <c r="BM9" i="1"/>
  <c r="BM10" i="1"/>
  <c r="BM11" i="1"/>
  <c r="BM12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" i="1"/>
  <c r="BN4" i="1"/>
  <c r="BN5" i="1"/>
  <c r="BN6" i="1"/>
  <c r="BN7" i="1"/>
  <c r="BN8" i="1"/>
  <c r="BN9" i="1"/>
  <c r="BN10" i="1"/>
  <c r="BN11" i="1"/>
  <c r="BN12" i="1"/>
  <c r="BN2" i="1"/>
  <c r="C3" i="4"/>
  <c r="M3" i="3"/>
  <c r="E3" i="4"/>
  <c r="F3" i="4"/>
  <c r="C2" i="4"/>
  <c r="M2" i="3"/>
  <c r="E2" i="4"/>
  <c r="F2" i="4"/>
  <c r="C4" i="4"/>
  <c r="M4" i="3"/>
  <c r="E4" i="4"/>
  <c r="F4" i="4"/>
  <c r="C5" i="4"/>
  <c r="M5" i="3"/>
  <c r="E5" i="4"/>
  <c r="F5" i="4"/>
  <c r="C6" i="4"/>
  <c r="M6" i="3"/>
  <c r="E6" i="4"/>
  <c r="F6" i="4"/>
  <c r="C7" i="4"/>
  <c r="M7" i="3"/>
  <c r="E7" i="4"/>
  <c r="F7" i="4"/>
  <c r="C8" i="4"/>
  <c r="M8" i="3"/>
  <c r="E8" i="4"/>
  <c r="F8" i="4"/>
  <c r="C9" i="4"/>
  <c r="M9" i="3"/>
  <c r="E9" i="4"/>
  <c r="F9" i="4"/>
  <c r="C10" i="4"/>
  <c r="M10" i="3"/>
  <c r="E10" i="4"/>
  <c r="F10" i="4"/>
  <c r="C11" i="4"/>
  <c r="M11" i="3"/>
  <c r="E11" i="4"/>
  <c r="F11" i="4"/>
  <c r="C12" i="4"/>
  <c r="M12" i="3"/>
  <c r="E12" i="4"/>
  <c r="F12" i="4"/>
  <c r="C13" i="4"/>
  <c r="M13" i="3"/>
  <c r="E13" i="4"/>
  <c r="F13" i="4"/>
  <c r="C14" i="4"/>
  <c r="M14" i="3"/>
  <c r="E14" i="4"/>
  <c r="F14" i="4"/>
  <c r="C15" i="4"/>
  <c r="M15" i="3"/>
  <c r="E15" i="4"/>
  <c r="F15" i="4"/>
  <c r="C16" i="4"/>
  <c r="M16" i="3"/>
  <c r="E16" i="4"/>
  <c r="F16" i="4"/>
  <c r="C17" i="4"/>
  <c r="M17" i="3"/>
  <c r="E17" i="4"/>
  <c r="F17" i="4"/>
  <c r="C18" i="4"/>
  <c r="M18" i="3"/>
  <c r="E18" i="4"/>
  <c r="F18" i="4"/>
  <c r="C19" i="4"/>
  <c r="M19" i="3"/>
  <c r="E19" i="4"/>
  <c r="F19" i="4"/>
  <c r="C20" i="4"/>
  <c r="M20" i="3"/>
  <c r="E20" i="4"/>
  <c r="F20" i="4"/>
  <c r="C21" i="4"/>
  <c r="M21" i="3"/>
  <c r="E21" i="4"/>
  <c r="F21" i="4"/>
  <c r="C22" i="4"/>
  <c r="M22" i="3"/>
  <c r="E22" i="4"/>
  <c r="F22" i="4"/>
  <c r="C23" i="4"/>
  <c r="M23" i="3"/>
  <c r="E23" i="4"/>
  <c r="F23" i="4"/>
  <c r="C24" i="4"/>
  <c r="M24" i="3"/>
  <c r="E24" i="4"/>
  <c r="F24" i="4"/>
  <c r="C25" i="4"/>
  <c r="M25" i="3"/>
  <c r="E25" i="4"/>
  <c r="F25" i="4"/>
  <c r="C26" i="4"/>
  <c r="M26" i="3"/>
  <c r="E26" i="4"/>
  <c r="F26" i="4"/>
  <c r="C27" i="4"/>
  <c r="M27" i="3"/>
  <c r="E27" i="4"/>
  <c r="F27" i="4"/>
  <c r="C28" i="4"/>
  <c r="M28" i="3"/>
  <c r="E28" i="4"/>
  <c r="F28" i="4"/>
  <c r="C29" i="4"/>
  <c r="M29" i="3"/>
  <c r="E29" i="4"/>
  <c r="F29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2" i="4"/>
</calcChain>
</file>

<file path=xl/sharedStrings.xml><?xml version="1.0" encoding="utf-8"?>
<sst xmlns="http://schemas.openxmlformats.org/spreadsheetml/2006/main" count="781" uniqueCount="422">
  <si>
    <t>Jméno</t>
  </si>
  <si>
    <t>Ročník</t>
  </si>
  <si>
    <t>Keznikl Dominik</t>
  </si>
  <si>
    <t>Pekárková Klára</t>
  </si>
  <si>
    <t>Zítka Petr</t>
  </si>
  <si>
    <t>Bělehrádková Lea</t>
  </si>
  <si>
    <t>Zítka Jakub</t>
  </si>
  <si>
    <t>Hrbáč David</t>
  </si>
  <si>
    <t>Steinhauserová Valentína</t>
  </si>
  <si>
    <t>Muzikář David</t>
  </si>
  <si>
    <t>Keznikl Tobiáš</t>
  </si>
  <si>
    <t>Coufalová Kateřina</t>
  </si>
  <si>
    <t>Polák Ondřej</t>
  </si>
  <si>
    <t>Toman Jakub</t>
  </si>
  <si>
    <t>Pantůček Václav</t>
  </si>
  <si>
    <t>Sobotková Elen</t>
  </si>
  <si>
    <t>Bednář Albert</t>
  </si>
  <si>
    <t>Polák Oliver</t>
  </si>
  <si>
    <t>Přibylová Adéla</t>
  </si>
  <si>
    <t>Rosi Ema</t>
  </si>
  <si>
    <t>Pantůčková Antonie</t>
  </si>
  <si>
    <t>Pupišík Hynek</t>
  </si>
  <si>
    <t>Sobotka Roman</t>
  </si>
  <si>
    <t>Toman Matyáš</t>
  </si>
  <si>
    <t>Vrešťálová Tereza</t>
  </si>
  <si>
    <t>Hrdová Viola</t>
  </si>
  <si>
    <t>Tuč Michal</t>
  </si>
  <si>
    <t>Lišková Ema</t>
  </si>
  <si>
    <t>Přibyl Matyáš</t>
  </si>
  <si>
    <t>Pupišíková Cecilie</t>
  </si>
  <si>
    <t>LPV Beh 9.9.</t>
  </si>
  <si>
    <t>LPV SS 9.9.</t>
  </si>
  <si>
    <t>Ct 7.9.</t>
  </si>
  <si>
    <t>Ne 10.9.</t>
  </si>
  <si>
    <t>Ct 14.9.</t>
  </si>
  <si>
    <t>A</t>
  </si>
  <si>
    <t>8/18</t>
  </si>
  <si>
    <t>3/26</t>
  </si>
  <si>
    <t>5/26</t>
  </si>
  <si>
    <t>6/26</t>
  </si>
  <si>
    <t>8/26</t>
  </si>
  <si>
    <t>7/29</t>
  </si>
  <si>
    <t>22/29</t>
  </si>
  <si>
    <t>23/29</t>
  </si>
  <si>
    <t>10/13</t>
  </si>
  <si>
    <t>3/10</t>
  </si>
  <si>
    <t>5/12</t>
  </si>
  <si>
    <t>8/12</t>
  </si>
  <si>
    <t>3/7</t>
  </si>
  <si>
    <t>4/7</t>
  </si>
  <si>
    <t>7/7</t>
  </si>
  <si>
    <t>4/4</t>
  </si>
  <si>
    <t>DNS</t>
  </si>
  <si>
    <t>6/6</t>
  </si>
  <si>
    <t>2/18</t>
  </si>
  <si>
    <t>9/18</t>
  </si>
  <si>
    <t>15/18</t>
  </si>
  <si>
    <t>1/12</t>
  </si>
  <si>
    <t>7/12</t>
  </si>
  <si>
    <t>11/12</t>
  </si>
  <si>
    <t>8/10</t>
  </si>
  <si>
    <t>1/11</t>
  </si>
  <si>
    <t>6/10</t>
  </si>
  <si>
    <t>5/6</t>
  </si>
  <si>
    <t>1/7</t>
  </si>
  <si>
    <t>2/7</t>
  </si>
  <si>
    <t>6/9</t>
  </si>
  <si>
    <t>2/12</t>
  </si>
  <si>
    <t>Ct 21.9.</t>
  </si>
  <si>
    <t>Ne 24.9.</t>
  </si>
  <si>
    <t>LPV SS 17.9.</t>
  </si>
  <si>
    <t>6/7</t>
  </si>
  <si>
    <t>2/3</t>
  </si>
  <si>
    <t>1/13</t>
  </si>
  <si>
    <t>3/13</t>
  </si>
  <si>
    <t>6/13</t>
  </si>
  <si>
    <t>11/13</t>
  </si>
  <si>
    <t>4/6</t>
  </si>
  <si>
    <t>4/8</t>
  </si>
  <si>
    <t>7/8</t>
  </si>
  <si>
    <t>1/8</t>
  </si>
  <si>
    <t>2/13</t>
  </si>
  <si>
    <t>NE 1.10.</t>
  </si>
  <si>
    <t>Column1</t>
  </si>
  <si>
    <t>CT 5.10.</t>
  </si>
  <si>
    <t>NE 8.10.</t>
  </si>
  <si>
    <t>1/6</t>
  </si>
  <si>
    <t>3/6</t>
  </si>
  <si>
    <t>12/17</t>
  </si>
  <si>
    <t>7/17</t>
  </si>
  <si>
    <t>4/13</t>
  </si>
  <si>
    <t>8/13</t>
  </si>
  <si>
    <t>9/13</t>
  </si>
  <si>
    <t>8/9</t>
  </si>
  <si>
    <t>2/8</t>
  </si>
  <si>
    <t>8/8</t>
  </si>
  <si>
    <t>5/9</t>
  </si>
  <si>
    <t>JMLP SS 7.10.</t>
  </si>
  <si>
    <t>LPV Beh 7.10.</t>
  </si>
  <si>
    <t>LPV SS 8.10.</t>
  </si>
  <si>
    <t>CTV 12.10.</t>
  </si>
  <si>
    <t>CTV 19.10.</t>
  </si>
  <si>
    <t>NED 22.10.</t>
  </si>
  <si>
    <t>1.ledovec</t>
  </si>
  <si>
    <t>SOUCET</t>
  </si>
  <si>
    <t>zavody</t>
  </si>
  <si>
    <t>treninky</t>
  </si>
  <si>
    <t>soustredeni</t>
  </si>
  <si>
    <t>PORADI</t>
  </si>
  <si>
    <t>1/5</t>
  </si>
  <si>
    <t>4/12</t>
  </si>
  <si>
    <t>1/9</t>
  </si>
  <si>
    <t>Bednarova Lara</t>
  </si>
  <si>
    <t>2/6</t>
  </si>
  <si>
    <t>9/9</t>
  </si>
  <si>
    <t>4/11</t>
  </si>
  <si>
    <t>10/11</t>
  </si>
  <si>
    <t>13/13</t>
  </si>
  <si>
    <t>2/5</t>
  </si>
  <si>
    <t>1/3</t>
  </si>
  <si>
    <t>3/3</t>
  </si>
  <si>
    <t>6/8</t>
  </si>
  <si>
    <t>1/10</t>
  </si>
  <si>
    <t>2/10</t>
  </si>
  <si>
    <t>JMLP Beh 14.10.</t>
  </si>
  <si>
    <t>10/10</t>
  </si>
  <si>
    <t>Pribylova Matylda</t>
  </si>
  <si>
    <t>9/10</t>
  </si>
  <si>
    <t>2/9</t>
  </si>
  <si>
    <t>1/4</t>
  </si>
  <si>
    <t>1/1</t>
  </si>
  <si>
    <t>7/9</t>
  </si>
  <si>
    <t>5/8</t>
  </si>
  <si>
    <t>JMLP SS 21.10.</t>
  </si>
  <si>
    <t>5/11</t>
  </si>
  <si>
    <t>6/11</t>
  </si>
  <si>
    <t>4/10</t>
  </si>
  <si>
    <t>5/16</t>
  </si>
  <si>
    <t>7/16</t>
  </si>
  <si>
    <t>9/16</t>
  </si>
  <si>
    <t>5/10</t>
  </si>
  <si>
    <t>3/5</t>
  </si>
  <si>
    <t>Jméno2</t>
  </si>
  <si>
    <t>7/18</t>
  </si>
  <si>
    <t>4/14</t>
  </si>
  <si>
    <t>NED 29.10.</t>
  </si>
  <si>
    <t>NED 5.11.</t>
  </si>
  <si>
    <t>CTV 9.11.</t>
  </si>
  <si>
    <t>NE 12.11.</t>
  </si>
  <si>
    <t>CTV 23.11.</t>
  </si>
  <si>
    <t>NE 19.11.</t>
  </si>
  <si>
    <t>2. ledovec</t>
  </si>
  <si>
    <t>NE 3.12.</t>
  </si>
  <si>
    <t>CTV 14.12</t>
  </si>
  <si>
    <t>Zauchensee</t>
  </si>
  <si>
    <t>UKZ SL 16.12</t>
  </si>
  <si>
    <t>UKZ SL 17.12.</t>
  </si>
  <si>
    <t>UKZ GS 18.12.</t>
  </si>
  <si>
    <t>UKZ GS 19.12.</t>
  </si>
  <si>
    <t>FIS GS 18.12.</t>
  </si>
  <si>
    <t>DNF/75</t>
  </si>
  <si>
    <t>DNS2/75</t>
  </si>
  <si>
    <t>DNF/22</t>
  </si>
  <si>
    <t>24*/27</t>
  </si>
  <si>
    <t>19*/27</t>
  </si>
  <si>
    <t>3/22</t>
  </si>
  <si>
    <t>3/32</t>
  </si>
  <si>
    <t>9/32</t>
  </si>
  <si>
    <t>CTV 30.11.</t>
  </si>
  <si>
    <t>CTV 7.12</t>
  </si>
  <si>
    <t>CTV 21.12.</t>
  </si>
  <si>
    <t>NE 10.12.</t>
  </si>
  <si>
    <t>UT 2.1.</t>
  </si>
  <si>
    <t>ST 3.1.</t>
  </si>
  <si>
    <t>Conobiti</t>
  </si>
  <si>
    <t>POH CV 7.1.</t>
  </si>
  <si>
    <t>1/15</t>
  </si>
  <si>
    <t>6/15</t>
  </si>
  <si>
    <t>?</t>
  </si>
  <si>
    <t>PA 23.12.</t>
  </si>
  <si>
    <t>CTV 11.1.</t>
  </si>
  <si>
    <t>UT 16.1.</t>
  </si>
  <si>
    <t>ST 17.1.</t>
  </si>
  <si>
    <t>PO 22.1.</t>
  </si>
  <si>
    <t>FIS GS 21.1.</t>
  </si>
  <si>
    <t>FIS GS 20.1.</t>
  </si>
  <si>
    <t>RKZ GS 22.1.</t>
  </si>
  <si>
    <t>46/61</t>
  </si>
  <si>
    <t>DNF/61</t>
  </si>
  <si>
    <t>39/42</t>
  </si>
  <si>
    <t>40/43</t>
  </si>
  <si>
    <t>49/62</t>
  </si>
  <si>
    <t>DNF/62</t>
  </si>
  <si>
    <t>11/28</t>
  </si>
  <si>
    <t>Stedr.Lhota</t>
  </si>
  <si>
    <t>CT 19.1.</t>
  </si>
  <si>
    <t>uprava bodu</t>
  </si>
  <si>
    <t>UPR. SOUCET</t>
  </si>
  <si>
    <t>ST 24.1.</t>
  </si>
  <si>
    <t>JMLP 28.1.</t>
  </si>
  <si>
    <t>7/11</t>
  </si>
  <si>
    <t>9/11</t>
  </si>
  <si>
    <t>3/14</t>
  </si>
  <si>
    <t>7/14</t>
  </si>
  <si>
    <t>14/19</t>
  </si>
  <si>
    <t>3/19</t>
  </si>
  <si>
    <t>8/19</t>
  </si>
  <si>
    <t>5/19</t>
  </si>
  <si>
    <t>6/23</t>
  </si>
  <si>
    <t>7/23</t>
  </si>
  <si>
    <t>11/23</t>
  </si>
  <si>
    <t>14/23</t>
  </si>
  <si>
    <t>18/23</t>
  </si>
  <si>
    <t>3/12</t>
  </si>
  <si>
    <t>7/10</t>
  </si>
  <si>
    <t>5/7</t>
  </si>
  <si>
    <t>1/20</t>
  </si>
  <si>
    <t>PA 2.2.</t>
  </si>
  <si>
    <t>11/40</t>
  </si>
  <si>
    <t>RKZ SL 3.2.</t>
  </si>
  <si>
    <t>Jarnaky</t>
  </si>
  <si>
    <t>RKZ GS 4.2.</t>
  </si>
  <si>
    <t>POH DM 4.2.</t>
  </si>
  <si>
    <t>5/44</t>
  </si>
  <si>
    <t>8/14</t>
  </si>
  <si>
    <t>DNF/17</t>
  </si>
  <si>
    <t>PO 12.2.</t>
  </si>
  <si>
    <t>UKZ GS 10.2.</t>
  </si>
  <si>
    <t>LPV 10.2.</t>
  </si>
  <si>
    <t>UKZ SL 11.2.</t>
  </si>
  <si>
    <t>POH 11.2.</t>
  </si>
  <si>
    <t>8/33</t>
  </si>
  <si>
    <t>16/25</t>
  </si>
  <si>
    <t>13/18</t>
  </si>
  <si>
    <t>6/17</t>
  </si>
  <si>
    <t>DNF/10</t>
  </si>
  <si>
    <t>4/5</t>
  </si>
  <si>
    <t>3/9</t>
  </si>
  <si>
    <t>1/26</t>
  </si>
  <si>
    <t>9/28</t>
  </si>
  <si>
    <t>1/14</t>
  </si>
  <si>
    <t>ST 14.2.</t>
  </si>
  <si>
    <t>RKZ GS 16.2.</t>
  </si>
  <si>
    <t>RKZ VZ 17.2.</t>
  </si>
  <si>
    <t>RKZ SL 18.2.</t>
  </si>
  <si>
    <t>LPV 16.2.</t>
  </si>
  <si>
    <t>JMLP 16.2.</t>
  </si>
  <si>
    <t>LPV 18.2.</t>
  </si>
  <si>
    <t>POH 18.2.</t>
  </si>
  <si>
    <t>UNI GS 17.2.</t>
  </si>
  <si>
    <t>UNI SL 18.2.</t>
  </si>
  <si>
    <t>8/35</t>
  </si>
  <si>
    <t>11/35</t>
  </si>
  <si>
    <t>17/42</t>
  </si>
  <si>
    <t>DNQ/42</t>
  </si>
  <si>
    <t>6/19</t>
  </si>
  <si>
    <t>16/19</t>
  </si>
  <si>
    <t>DNF/77</t>
  </si>
  <si>
    <t>DNF/52</t>
  </si>
  <si>
    <t>3/17</t>
  </si>
  <si>
    <t>4/18</t>
  </si>
  <si>
    <t>5/18</t>
  </si>
  <si>
    <t>6/18</t>
  </si>
  <si>
    <t>11/18</t>
  </si>
  <si>
    <t>2/4</t>
  </si>
  <si>
    <t>1/2</t>
  </si>
  <si>
    <t>2/2</t>
  </si>
  <si>
    <t>3/25</t>
  </si>
  <si>
    <t>7/25</t>
  </si>
  <si>
    <t>17/25</t>
  </si>
  <si>
    <t>4/22</t>
  </si>
  <si>
    <t>11/22</t>
  </si>
  <si>
    <t>16/22</t>
  </si>
  <si>
    <t>6/12</t>
  </si>
  <si>
    <t>2/11</t>
  </si>
  <si>
    <t>10/16</t>
  </si>
  <si>
    <t>3/8</t>
  </si>
  <si>
    <t>3/28</t>
  </si>
  <si>
    <t>5/28</t>
  </si>
  <si>
    <t>6/28</t>
  </si>
  <si>
    <t>2/27</t>
  </si>
  <si>
    <t>16/27</t>
  </si>
  <si>
    <t>DNF/27</t>
  </si>
  <si>
    <t>1/21</t>
  </si>
  <si>
    <t>CT 15.2.</t>
  </si>
  <si>
    <t>PO 19.2.</t>
  </si>
  <si>
    <t>ST 21.2.</t>
  </si>
  <si>
    <t>CT 22.2.</t>
  </si>
  <si>
    <t>LPV 23.2</t>
  </si>
  <si>
    <t>UKZ SL 24.2.</t>
  </si>
  <si>
    <t>UKZ GS 25.2.</t>
  </si>
  <si>
    <t>JMLP 25.2.</t>
  </si>
  <si>
    <t>6/22</t>
  </si>
  <si>
    <t>5/22</t>
  </si>
  <si>
    <t>5/21</t>
  </si>
  <si>
    <t>15/21</t>
  </si>
  <si>
    <t>3/11</t>
  </si>
  <si>
    <t>1/24</t>
  </si>
  <si>
    <t>17/24</t>
  </si>
  <si>
    <t>PO 26.2.</t>
  </si>
  <si>
    <t>DNF/18</t>
  </si>
  <si>
    <t>14/22</t>
  </si>
  <si>
    <t>7/15</t>
  </si>
  <si>
    <t>23/26</t>
  </si>
  <si>
    <t>12/21</t>
  </si>
  <si>
    <t>19/21</t>
  </si>
  <si>
    <t>15/29</t>
  </si>
  <si>
    <t>28/29</t>
  </si>
  <si>
    <t>4/17</t>
  </si>
  <si>
    <t>1/18</t>
  </si>
  <si>
    <t>4/25</t>
  </si>
  <si>
    <t>9/25</t>
  </si>
  <si>
    <t>19/25</t>
  </si>
  <si>
    <t>5/15</t>
  </si>
  <si>
    <t>14/14</t>
  </si>
  <si>
    <t>DNF/5</t>
  </si>
  <si>
    <t>DNF/12</t>
  </si>
  <si>
    <t>UT 30.1.</t>
  </si>
  <si>
    <t>CT 1.2.</t>
  </si>
  <si>
    <t>ST 28.2.</t>
  </si>
  <si>
    <t>CT 1.3.</t>
  </si>
  <si>
    <t>PO 5.3.</t>
  </si>
  <si>
    <t>STR 31.1.</t>
  </si>
  <si>
    <t>JMLP 2.3.</t>
  </si>
  <si>
    <t>JMLP 3.3.</t>
  </si>
  <si>
    <t>LPV 4.3.</t>
  </si>
  <si>
    <t>4/16</t>
  </si>
  <si>
    <t>8/16</t>
  </si>
  <si>
    <t>9/17</t>
  </si>
  <si>
    <t>11/17</t>
  </si>
  <si>
    <t>4/27</t>
  </si>
  <si>
    <t>7/27</t>
  </si>
  <si>
    <t>11/27</t>
  </si>
  <si>
    <t>24/27</t>
  </si>
  <si>
    <t>3/18</t>
  </si>
  <si>
    <t>2/14</t>
  </si>
  <si>
    <t>12/14</t>
  </si>
  <si>
    <t>2/15</t>
  </si>
  <si>
    <t>3/27</t>
  </si>
  <si>
    <t>8/27</t>
  </si>
  <si>
    <t>14/27</t>
  </si>
  <si>
    <t>6/24</t>
  </si>
  <si>
    <t>5/24</t>
  </si>
  <si>
    <t>12/24</t>
  </si>
  <si>
    <t>1/30</t>
  </si>
  <si>
    <t>Prebor JMK 7.3.</t>
  </si>
  <si>
    <t>9/19</t>
  </si>
  <si>
    <t>4/9</t>
  </si>
  <si>
    <t>CT 8.3.</t>
  </si>
  <si>
    <t>CT 15.3</t>
  </si>
  <si>
    <t>UT 12.3</t>
  </si>
  <si>
    <t>UKZ GS 10.3.</t>
  </si>
  <si>
    <t>UKZ SL 11.3.</t>
  </si>
  <si>
    <t>24/36</t>
  </si>
  <si>
    <t>20/24</t>
  </si>
  <si>
    <t>DNF/38</t>
  </si>
  <si>
    <t>10/35</t>
  </si>
  <si>
    <t>22/35</t>
  </si>
  <si>
    <t>30/36</t>
  </si>
  <si>
    <t>MCR SL 14.3</t>
  </si>
  <si>
    <t>MCR GS 15.3</t>
  </si>
  <si>
    <t>38/41</t>
  </si>
  <si>
    <t>8/34</t>
  </si>
  <si>
    <t>DNF/34</t>
  </si>
  <si>
    <t>RKZ VZ 16.3.</t>
  </si>
  <si>
    <t>8/42</t>
  </si>
  <si>
    <t>DNF/42</t>
  </si>
  <si>
    <t>MCR AC 17.3</t>
  </si>
  <si>
    <t>MCR SG 18.3.</t>
  </si>
  <si>
    <t>FIS GS 15.3</t>
  </si>
  <si>
    <t>FIS GS 16.3</t>
  </si>
  <si>
    <t>FIS SL 17.3</t>
  </si>
  <si>
    <t>FIS SL 18.3</t>
  </si>
  <si>
    <t>DNF/44</t>
  </si>
  <si>
    <t>39/50</t>
  </si>
  <si>
    <t>DNF/50</t>
  </si>
  <si>
    <t>33/50</t>
  </si>
  <si>
    <t>34/37</t>
  </si>
  <si>
    <t>Zauchensee2</t>
  </si>
  <si>
    <t>Kidscup 24.3</t>
  </si>
  <si>
    <t>Kidscup 25.3.</t>
  </si>
  <si>
    <t>POH 25.3.</t>
  </si>
  <si>
    <t>DNF/8</t>
  </si>
  <si>
    <t>Polak Matous</t>
  </si>
  <si>
    <t>DNF/35</t>
  </si>
  <si>
    <t>DNF/30</t>
  </si>
  <si>
    <t>DNF/19</t>
  </si>
  <si>
    <t>30/34</t>
  </si>
  <si>
    <t>Sud.p. 24.3.</t>
  </si>
  <si>
    <t>FIS GS 21.3.</t>
  </si>
  <si>
    <t>FIS GS 22.3.</t>
  </si>
  <si>
    <t>32/33</t>
  </si>
  <si>
    <t>DNF/33</t>
  </si>
  <si>
    <t>2/29</t>
  </si>
  <si>
    <t>DSQ/33</t>
  </si>
  <si>
    <t>25/52</t>
  </si>
  <si>
    <t>51/58</t>
  </si>
  <si>
    <t>41/56</t>
  </si>
  <si>
    <t>35/54</t>
  </si>
  <si>
    <t>DNF/32</t>
  </si>
  <si>
    <t>16/24</t>
  </si>
  <si>
    <t>3/38</t>
  </si>
  <si>
    <t>25/39</t>
  </si>
  <si>
    <t>30/59</t>
  </si>
  <si>
    <t>65/73</t>
  </si>
  <si>
    <t>50/61</t>
  </si>
  <si>
    <t>36/56</t>
  </si>
  <si>
    <t>1/?</t>
  </si>
  <si>
    <t>VM 25.3.</t>
  </si>
  <si>
    <t>Vel.v. 1.4.</t>
  </si>
  <si>
    <t>CT 5.4.</t>
  </si>
  <si>
    <t>NE 8.4.</t>
  </si>
  <si>
    <t>CT 19.4.</t>
  </si>
  <si>
    <t>CT 26.4.</t>
  </si>
  <si>
    <t>CT 3.5.</t>
  </si>
  <si>
    <t xml:space="preserve">Kaprun </t>
  </si>
  <si>
    <t>CT 12.4.</t>
  </si>
  <si>
    <t>Jeseniky</t>
  </si>
  <si>
    <t>Jedovnice</t>
  </si>
  <si>
    <t>CT 17.5.</t>
  </si>
  <si>
    <t>CT 10.5.</t>
  </si>
  <si>
    <t>NE 13.5.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</si>
</sst>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0"/>
      <name val="Calibri"/>
      <scheme val="minor"/>
    </font>
    <font>
      <b/>
      <sz val="9"/>
      <color theme="1"/>
      <name val="Calibri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scheme val="minor"/>
    </font>
    <font>
      <b/>
      <sz val="8"/>
      <color theme="0"/>
      <name val="Calibri"/>
      <scheme val="minor"/>
    </font>
    <font>
      <sz val="8"/>
      <color theme="1"/>
      <name val="Calibri"/>
      <scheme val="minor"/>
    </font>
    <font>
      <sz val="8"/>
      <name val="Calibri"/>
      <scheme val="minor"/>
    </font>
    <font>
      <b/>
      <sz val="8"/>
      <color theme="1"/>
      <name val="Calibri"/>
      <scheme val="minor"/>
    </font>
    <font>
      <sz val="8"/>
      <color theme="0"/>
      <name val="Calibri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B1A0C7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95B3D7"/>
      </top>
      <bottom style="thin">
        <color rgb="FF95B3D7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0">
    <xf numFmtId="0" fontId="0" fillId="0" borderId="0" xfId="0"/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0" fillId="0" borderId="0" xfId="0" applyNumberFormat="1"/>
    <xf numFmtId="0" fontId="0" fillId="3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4" borderId="1" xfId="0" applyFont="1" applyFill="1" applyBorder="1"/>
    <xf numFmtId="0" fontId="4" fillId="0" borderId="1" xfId="0" applyFont="1" applyFill="1" applyBorder="1"/>
    <xf numFmtId="0" fontId="0" fillId="0" borderId="1" xfId="0" applyFont="1" applyFill="1" applyBorder="1"/>
    <xf numFmtId="0" fontId="4" fillId="0" borderId="3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/>
    <xf numFmtId="0" fontId="4" fillId="6" borderId="3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6" borderId="3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/>
    <xf numFmtId="0" fontId="0" fillId="0" borderId="0" xfId="0" applyNumberFormat="1"/>
    <xf numFmtId="49" fontId="0" fillId="3" borderId="2" xfId="0" applyNumberFormat="1" applyFont="1" applyFill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5" borderId="0" xfId="0" applyFont="1" applyFill="1" applyAlignment="1">
      <alignment wrapText="1"/>
    </xf>
    <xf numFmtId="0" fontId="6" fillId="7" borderId="0" xfId="0" applyFont="1" applyFill="1" applyAlignment="1">
      <alignment wrapText="1"/>
    </xf>
    <xf numFmtId="0" fontId="6" fillId="8" borderId="0" xfId="0" applyFont="1" applyFill="1" applyAlignment="1">
      <alignment wrapText="1"/>
    </xf>
    <xf numFmtId="0" fontId="6" fillId="9" borderId="0" xfId="0" applyFont="1" applyFill="1" applyAlignment="1">
      <alignment wrapText="1"/>
    </xf>
    <xf numFmtId="0" fontId="6" fillId="1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11" borderId="0" xfId="0" applyFont="1" applyFill="1" applyAlignment="1">
      <alignment wrapText="1"/>
    </xf>
    <xf numFmtId="0" fontId="9" fillId="12" borderId="16" xfId="0" applyFont="1" applyFill="1" applyBorder="1" applyAlignment="1">
      <alignment wrapText="1"/>
    </xf>
    <xf numFmtId="0" fontId="9" fillId="12" borderId="0" xfId="0" applyFont="1" applyFill="1" applyBorder="1" applyAlignment="1">
      <alignment wrapText="1"/>
    </xf>
    <xf numFmtId="0" fontId="6" fillId="5" borderId="0" xfId="0" applyFont="1" applyFill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2" fillId="5" borderId="0" xfId="0" applyFont="1" applyFill="1" applyAlignment="1">
      <alignment horizontal="center" wrapText="1"/>
    </xf>
    <xf numFmtId="0" fontId="12" fillId="5" borderId="0" xfId="0" applyFont="1" applyFill="1" applyBorder="1" applyAlignment="1">
      <alignment horizontal="center" wrapText="1"/>
    </xf>
    <xf numFmtId="0" fontId="12" fillId="5" borderId="5" xfId="0" applyFont="1" applyFill="1" applyBorder="1" applyAlignment="1">
      <alignment horizontal="center" wrapText="1"/>
    </xf>
    <xf numFmtId="0" fontId="12" fillId="5" borderId="6" xfId="0" applyFont="1" applyFill="1" applyBorder="1" applyAlignment="1">
      <alignment horizontal="center" wrapText="1"/>
    </xf>
    <xf numFmtId="0" fontId="12" fillId="5" borderId="14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6" borderId="0" xfId="0" applyFont="1" applyFill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13" borderId="0" xfId="0" applyFont="1" applyFill="1" applyBorder="1" applyAlignment="1">
      <alignment wrapText="1"/>
    </xf>
    <xf numFmtId="0" fontId="9" fillId="14" borderId="0" xfId="0" applyFont="1" applyFill="1" applyBorder="1" applyAlignment="1">
      <alignment wrapText="1"/>
    </xf>
    <xf numFmtId="0" fontId="9" fillId="15" borderId="0" xfId="0" applyFont="1" applyFill="1" applyBorder="1" applyAlignment="1">
      <alignment wrapText="1"/>
    </xf>
    <xf numFmtId="0" fontId="9" fillId="16" borderId="0" xfId="0" applyFont="1" applyFill="1" applyBorder="1" applyAlignment="1">
      <alignment wrapText="1"/>
    </xf>
    <xf numFmtId="0" fontId="14" fillId="17" borderId="11" xfId="0" applyFont="1" applyFill="1" applyBorder="1" applyAlignment="1">
      <alignment horizontal="center" wrapText="1"/>
    </xf>
    <xf numFmtId="0" fontId="14" fillId="17" borderId="0" xfId="0" applyFont="1" applyFill="1" applyAlignment="1">
      <alignment horizontal="center" wrapText="1"/>
    </xf>
    <xf numFmtId="0" fontId="14" fillId="17" borderId="6" xfId="0" applyFont="1" applyFill="1" applyBorder="1" applyAlignment="1">
      <alignment horizontal="center" wrapText="1"/>
    </xf>
    <xf numFmtId="0" fontId="14" fillId="17" borderId="0" xfId="0" applyFont="1" applyFill="1" applyBorder="1" applyAlignment="1">
      <alignment horizontal="center" wrapText="1"/>
    </xf>
  </cellXfs>
  <cellStyles count="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</cellStyles>
  <dxfs count="17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FF0000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theme="4"/>
          <bgColor theme="4"/>
        </patternFill>
      </fill>
      <alignment textRotation="0" wrapText="1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0" formatCode="General"/>
      <alignment horizontal="center"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theme="3" tint="0.59999389629810485"/>
        </patternFill>
      </fill>
      <alignment horizontal="center" vertical="bottom" textRotation="0" indent="0" justifyLastLine="0" shrinkToFit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alignment horizontal="center" vertical="bottom" textRotation="0" indent="0" justifyLastLine="0" shrinkToFit="0"/>
      <border outline="0">
        <left style="thin">
          <color indexed="64"/>
        </left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/>
    </dxf>
    <dxf>
      <alignment horizontal="center" vertical="bottom" textRotation="0" indent="0" justifyLastLine="0" shrinkToFit="0"/>
    </dxf>
    <dxf>
      <alignment horizontal="center" vertical="bottom" textRotation="0" indent="0" justifyLastLine="0" shrinkToFit="0"/>
    </dxf>
    <dxf>
      <alignment horizontal="center" vertical="bottom" textRotation="0" indent="0" justifyLastLine="0" shrinkToFit="0"/>
    </dxf>
    <dxf>
      <alignment horizontal="center" vertical="bottom" textRotation="0" indent="0" justifyLastLine="0" shrinkToFit="0"/>
    </dxf>
    <dxf>
      <alignment horizontal="center" vertical="bottom" textRotation="0" indent="0" justifyLastLine="0" shrinkToFit="0"/>
    </dxf>
    <dxf>
      <alignment horizontal="center" vertical="bottom" textRotation="0" indent="0" justifyLastLine="0" shrinkToFit="0"/>
    </dxf>
    <dxf>
      <alignment horizontal="center" vertical="bottom" textRotation="0" indent="0" justifyLastLine="0" shrinkToFit="0"/>
    </dxf>
    <dxf>
      <alignment horizontal="center" vertical="bottom" textRotation="0" indent="0" justifyLastLine="0" shrinkToFit="0"/>
    </dxf>
    <dxf>
      <alignment horizontal="center" vertical="bottom" textRotation="0" indent="0" justifyLastLine="0" shrinkToFit="0"/>
    </dxf>
    <dxf>
      <alignment horizontal="center" vertical="bottom" textRotation="0" indent="0" justifyLastLine="0" shrinkToFit="0"/>
    </dxf>
    <dxf>
      <alignment horizontal="center"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theme="4" tint="0.39997558519241921"/>
        </left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textRotation="0" wrapText="1" justifyLastLine="0" shrinkToFit="0"/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53BD46"/>
        </patternFill>
      </fill>
    </dxf>
    <dxf>
      <numFmt numFmtId="30" formatCode="@"/>
    </dxf>
    <dxf>
      <numFmt numFmtId="30" formatCode="@"/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theme="4" tint="0.39997558519241921"/>
        </left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textRotation="0" wrapText="1" justifyLastLine="0" shrinkToFit="0"/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/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FF0000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/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/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/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/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theme="4"/>
          <bgColor theme="4"/>
        </patternFill>
      </fill>
    </dxf>
    <dxf>
      <font>
        <color auto="1"/>
      </font>
      <fill>
        <patternFill patternType="solid">
          <fgColor indexed="64"/>
          <bgColor rgb="FF27BD0F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4" name="Table35" displayName="Table35" ref="A1:G29" totalsRowShown="0" headerRowDxfId="169" dataDxfId="167" headerRowBorderDxfId="168" tableBorderDxfId="166" totalsRowBorderDxfId="165">
  <autoFilter ref="A1:G29"/>
  <tableColumns count="7">
    <tableColumn id="1" name="Jméno" dataDxfId="164"/>
    <tableColumn id="2" name="Ročník" dataDxfId="163"/>
    <tableColumn id="3" name="zavody" dataDxfId="162">
      <calculatedColumnFormula>Table1[[#This Row],[SOUCET]]</calculatedColumnFormula>
    </tableColumn>
    <tableColumn id="4" name="treninky" dataDxfId="161">
      <calculatedColumnFormula>Table13[[#This Row],[UPR. SOUCET]]</calculatedColumnFormula>
    </tableColumn>
    <tableColumn id="5" name="soustredeni" dataDxfId="160">
      <calculatedColumnFormula>Table3[[#This Row],[SOUCET]]</calculatedColumnFormula>
    </tableColumn>
    <tableColumn id="6" name="SOUCET" dataDxfId="159">
      <calculatedColumnFormula>SUM(Table35[[#This Row],[zavody]:[soustredeni]])</calculatedColumnFormula>
    </tableColumn>
    <tableColumn id="7" name="PORADI" dataDxfId="158">
      <calculatedColumnFormula>RANK(Table35[SOUCET],F$2:F$29)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O29" totalsRowShown="0" headerRowDxfId="156" tableBorderDxfId="155">
  <autoFilter ref="A1:BO29"/>
  <tableColumns count="67">
    <tableColumn id="1" name="Jméno" dataDxfId="154"/>
    <tableColumn id="2" name="Ročník" dataDxfId="153"/>
    <tableColumn id="3" name="LPV Beh 9.9." dataDxfId="152"/>
    <tableColumn id="4" name="LPV SS 9.9." dataDxfId="151"/>
    <tableColumn id="5" name="LPV SS 17.9." dataDxfId="150"/>
    <tableColumn id="6" name="JMLP SS 7.10." dataDxfId="149"/>
    <tableColumn id="7" name="LPV Beh 7.10." dataDxfId="148"/>
    <tableColumn id="8" name="LPV SS 8.10." dataDxfId="147"/>
    <tableColumn id="15" name="JMLP Beh 14.10." dataDxfId="146"/>
    <tableColumn id="14" name="JMLP SS 21.10." dataDxfId="145"/>
    <tableColumn id="18" name="UKZ SL 16.12" dataDxfId="144"/>
    <tableColumn id="9" name="UKZ SL 17.12." dataDxfId="143"/>
    <tableColumn id="13" name="UKZ GS 18.12." dataDxfId="142"/>
    <tableColumn id="19" name="FIS GS 18.12." dataDxfId="141"/>
    <tableColumn id="12" name="UKZ GS 19.12." dataDxfId="140"/>
    <tableColumn id="20" name="POH CV 7.1." dataDxfId="139"/>
    <tableColumn id="24" name="RKZ GS 22.1." dataDxfId="138"/>
    <tableColumn id="23" name="FIS GS 20.1." dataDxfId="137"/>
    <tableColumn id="22" name="FIS GS 21.1." dataDxfId="136"/>
    <tableColumn id="25" name="JMLP 28.1." dataDxfId="135"/>
    <tableColumn id="21" name="RKZ SL 3.2." dataDxfId="134"/>
    <tableColumn id="27" name="RKZ GS 4.2." dataDxfId="133"/>
    <tableColumn id="26" name="POH DM 4.2." dataDxfId="132"/>
    <tableColumn id="31" name="UKZ GS 10.2." dataDxfId="131"/>
    <tableColumn id="30" name="LPV 10.2." dataDxfId="130"/>
    <tableColumn id="29" name="UKZ SL 11.2." dataDxfId="129"/>
    <tableColumn id="28" name="POH 11.2." dataDxfId="128"/>
    <tableColumn id="34" name="RKZ GS 16.2." dataDxfId="127"/>
    <tableColumn id="33" name="RKZ VZ 17.2." dataDxfId="126"/>
    <tableColumn id="36" name="RKZ SL 18.2." dataDxfId="125"/>
    <tableColumn id="35" name="LPV 16.2." dataDxfId="124"/>
    <tableColumn id="32" name="JMLP 16.2." dataDxfId="123"/>
    <tableColumn id="38" name="LPV 18.2." dataDxfId="122"/>
    <tableColumn id="37" name="POH 18.2." dataDxfId="121"/>
    <tableColumn id="40" name="UNI GS 17.2." dataDxfId="120"/>
    <tableColumn id="39" name="UNI SL 18.2." dataDxfId="119"/>
    <tableColumn id="43" name="LPV 23.2" dataDxfId="118"/>
    <tableColumn id="42" name="UKZ SL 24.2." dataDxfId="117"/>
    <tableColumn id="41" name="UKZ GS 25.2." dataDxfId="116"/>
    <tableColumn id="45" name="JMLP 25.2." dataDxfId="115"/>
    <tableColumn id="48" name="JMLP 2.3." dataDxfId="114"/>
    <tableColumn id="47" name="JMLP 3.3." dataDxfId="113"/>
    <tableColumn id="46" name="LPV 4.3." dataDxfId="112"/>
    <tableColumn id="44" name="Prebor JMK 7.3." dataDxfId="111"/>
    <tableColumn id="52" name="UKZ GS 10.3." dataDxfId="110"/>
    <tableColumn id="51" name="UKZ SL 11.3." dataDxfId="109"/>
    <tableColumn id="50" name="MCR SL 14.3" dataDxfId="108"/>
    <tableColumn id="56" name="MCR GS 15.3" dataDxfId="107"/>
    <tableColumn id="55" name="RKZ VZ 16.3." dataDxfId="106"/>
    <tableColumn id="54" name="MCR AC 17.3" dataDxfId="105"/>
    <tableColumn id="53" name="MCR SG 18.3." dataDxfId="104"/>
    <tableColumn id="59" name="FIS GS 15.3" dataDxfId="103"/>
    <tableColumn id="58" name="FIS GS 16.3" dataDxfId="102"/>
    <tableColumn id="57" name="FIS SL 17.3" dataDxfId="101"/>
    <tableColumn id="49" name="FIS SL 18.3" dataDxfId="100"/>
    <tableColumn id="64" name="FIS GS 21.3." dataDxfId="99"/>
    <tableColumn id="63" name="FIS GS 22.3." dataDxfId="98"/>
    <tableColumn id="61" name="Kidscup 24.3" dataDxfId="97"/>
    <tableColumn id="60" name="Kidscup 25.3." dataDxfId="96"/>
    <tableColumn id="65" name="Sud.p. 24.3." dataDxfId="95"/>
    <tableColumn id="62" name="POH 25.3." dataDxfId="94"/>
    <tableColumn id="67" name="VM 25.3." dataDxfId="93"/>
    <tableColumn id="66" name="Vel.v. 1.4." dataDxfId="92"/>
    <tableColumn id="11" name="Column1" dataDxfId="91"/>
    <tableColumn id="10" name="SOUCET" dataDxfId="90">
      <calculatedColumnFormula>2*COUNTIF(Table1[[#This Row],[LPV Beh 9.9.]:[Column1]],"*/*")</calculatedColumnFormula>
    </tableColumn>
    <tableColumn id="16" name="PORADI" dataDxfId="89">
      <calculatedColumnFormula>RANK(Table1[SOUCET], BM$2:BM$29)</calculatedColumnFormula>
    </tableColumn>
    <tableColumn id="17" name="Jméno2" dataDxfId="8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13" displayName="Table13" ref="A1:BN29" totalsRowShown="0" headerRowDxfId="85" tableBorderDxfId="84">
  <autoFilter ref="A1:BN29"/>
  <tableColumns count="66">
    <tableColumn id="1" name="Jméno" dataDxfId="83"/>
    <tableColumn id="2" name="Ročník" dataDxfId="82"/>
    <tableColumn id="3" name="Ct 7.9." dataDxfId="81"/>
    <tableColumn id="4" name="Ne 10.9." dataDxfId="80"/>
    <tableColumn id="5" name="Ct 14.9." dataDxfId="79"/>
    <tableColumn id="6" name="Ct 21.9." dataDxfId="78"/>
    <tableColumn id="7" name="Ne 24.9." dataDxfId="77"/>
    <tableColumn id="8" name="NE 1.10." dataDxfId="76"/>
    <tableColumn id="12" name="CT 5.10." dataDxfId="75"/>
    <tableColumn id="11" name="NE 8.10." dataDxfId="74"/>
    <tableColumn id="10" name="CTV 12.10." dataDxfId="73"/>
    <tableColumn id="14" name="CTV 19.10." dataDxfId="72"/>
    <tableColumn id="13" name="NED 22.10." dataDxfId="71"/>
    <tableColumn id="18" name="NED 29.10." dataDxfId="70"/>
    <tableColumn id="22" name="NED 5.11." dataDxfId="69"/>
    <tableColumn id="21" name="CTV 9.11." dataDxfId="68"/>
    <tableColumn id="16" name="NE 12.11." dataDxfId="67"/>
    <tableColumn id="24" name="NE 19.11." dataDxfId="66"/>
    <tableColumn id="23" name="CTV 23.11." dataDxfId="65"/>
    <tableColumn id="25" name="CTV 30.11." dataDxfId="64"/>
    <tableColumn id="17" name="NE 3.12." dataDxfId="63"/>
    <tableColumn id="27" name="CTV 7.12" dataDxfId="62"/>
    <tableColumn id="28" name="NE 10.12." dataDxfId="61"/>
    <tableColumn id="26" name="CTV 14.12" dataDxfId="60"/>
    <tableColumn id="29" name="CTV 21.12." dataDxfId="59"/>
    <tableColumn id="30" name="PA 23.12." dataDxfId="58"/>
    <tableColumn id="33" name="UT 2.1." dataDxfId="57"/>
    <tableColumn id="32" name="ST 3.1." dataDxfId="56"/>
    <tableColumn id="31" name="CTV 11.1." dataDxfId="55"/>
    <tableColumn id="35" name="UT 16.1." dataDxfId="54"/>
    <tableColumn id="34" name="ST 17.1." dataDxfId="53"/>
    <tableColumn id="39" name="CT 19.1." dataDxfId="52"/>
    <tableColumn id="38" name="PO 22.1." dataDxfId="51"/>
    <tableColumn id="37" name="ST 24.1." dataDxfId="50"/>
    <tableColumn id="36" name="UT 30.1." dataDxfId="49"/>
    <tableColumn id="56" name="STR 31.1." dataDxfId="48"/>
    <tableColumn id="43" name="CT 1.2." dataDxfId="47"/>
    <tableColumn id="42" name="PA 2.2." dataDxfId="46"/>
    <tableColumn id="45" name="PO 12.2." dataDxfId="45"/>
    <tableColumn id="46" name="ST 14.2." dataDxfId="44"/>
    <tableColumn id="44" name="CT 15.2." dataDxfId="43"/>
    <tableColumn id="49" name="PO 19.2." dataDxfId="42"/>
    <tableColumn id="48" name="ST 21.2." dataDxfId="41"/>
    <tableColumn id="47" name="CT 22.2." dataDxfId="40"/>
    <tableColumn id="51" name="PO 26.2." dataDxfId="39"/>
    <tableColumn id="50" name="ST 28.2." dataDxfId="38"/>
    <tableColumn id="52" name="CT 1.3." dataDxfId="37"/>
    <tableColumn id="55" name="PO 5.3." dataDxfId="36"/>
    <tableColumn id="54" name="CT 8.3." dataDxfId="35"/>
    <tableColumn id="57" name="UT 12.3" dataDxfId="34"/>
    <tableColumn id="53" name="CT 15.3" dataDxfId="33"/>
    <tableColumn id="59" name="CT 5.4." dataDxfId="32"/>
    <tableColumn id="58" name="NE 8.4." dataDxfId="31"/>
    <tableColumn id="66" name="CT 12.4." dataDxfId="30"/>
    <tableColumn id="64" name="CT 19.4." dataDxfId="29"/>
    <tableColumn id="63" name="CT 26.4." dataDxfId="28"/>
    <tableColumn id="62" name="CT 3.5." dataDxfId="27"/>
    <tableColumn id="65" name="CT 10.5." dataDxfId="26"/>
    <tableColumn id="60" name="NE 13.5." dataDxfId="25"/>
    <tableColumn id="61" name="CT 17.5." dataDxfId="24"/>
    <tableColumn id="15" name="Column1" dataDxfId="23"/>
    <tableColumn id="9" name="SOUCET" dataDxfId="22">
      <calculatedColumnFormula>COUNTIF(Table13[[#This Row],[Ct 7.9.]:[Column1]],"&lt;3")</calculatedColumnFormula>
    </tableColumn>
    <tableColumn id="41" name="uprava bodu" dataDxfId="21"/>
    <tableColumn id="40" name="UPR. SOUCET" dataDxfId="20">
      <calculatedColumnFormula>Table13[[#This Row],[SOUCET]]+Table13[[#This Row],[uprava bodu]]</calculatedColumnFormula>
    </tableColumn>
    <tableColumn id="19" name="PORADI" dataDxfId="19">
      <calculatedColumnFormula>RANK(Table13[UPR. SOUCET],BL$2:BL$29)</calculatedColumnFormula>
    </tableColumn>
    <tableColumn id="20" name="Jméno2" dataDxfId="1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M29" totalsRowShown="0" headerRowDxfId="17" dataDxfId="15" headerRowBorderDxfId="16" tableBorderDxfId="14" totalsRowBorderDxfId="13">
  <autoFilter ref="A1:M29"/>
  <tableColumns count="13">
    <tableColumn id="1" name="Jméno" dataDxfId="12"/>
    <tableColumn id="2" name="Ročník" dataDxfId="11"/>
    <tableColumn id="3" name="1.ledovec" dataDxfId="10"/>
    <tableColumn id="4" name="2. ledovec" dataDxfId="9"/>
    <tableColumn id="7" name="Zauchensee" dataDxfId="8"/>
    <tableColumn id="8" name="Conobiti" dataDxfId="7"/>
    <tableColumn id="9" name="Stedr.Lhota" dataDxfId="6"/>
    <tableColumn id="10" name="Jarnaky" dataDxfId="5"/>
    <tableColumn id="11" name="Zauchensee2" dataDxfId="4"/>
    <tableColumn id="13" name="Kaprun " dataDxfId="3"/>
    <tableColumn id="12" name="Jeseniky" dataDxfId="2"/>
    <tableColumn id="5" name="Jedovnice" dataDxfId="1"/>
    <tableColumn id="6" name="SOUCET" dataDxfId="0">
      <calculatedColumnFormula>SUM(Table3[[#This Row],[1.ledovec]:[Jedovnice]])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D14" sqref="D14"/>
    </sheetView>
  </sheetViews>
  <sheetFormatPr baseColWidth="10" defaultRowHeight="15" x14ac:dyDescent="0"/>
  <cols>
    <col min="1" max="1" width="18.83203125" customWidth="1"/>
    <col min="2" max="2" width="9.5" customWidth="1"/>
    <col min="5" max="5" width="12.6640625" customWidth="1"/>
  </cols>
  <sheetData>
    <row r="1" spans="1:7">
      <c r="A1" s="12" t="s">
        <v>0</v>
      </c>
      <c r="B1" s="12" t="s">
        <v>1</v>
      </c>
      <c r="C1" s="9" t="s">
        <v>105</v>
      </c>
      <c r="D1" s="11" t="s">
        <v>106</v>
      </c>
      <c r="E1" s="11" t="s">
        <v>107</v>
      </c>
      <c r="F1" s="18" t="s">
        <v>104</v>
      </c>
      <c r="G1" s="11" t="s">
        <v>108</v>
      </c>
    </row>
    <row r="2" spans="1:7">
      <c r="A2" s="13" t="s">
        <v>2</v>
      </c>
      <c r="B2" s="14">
        <v>2000</v>
      </c>
      <c r="C2" s="10">
        <f>Table1[[#This Row],[SOUCET]]</f>
        <v>42</v>
      </c>
      <c r="D2" s="10">
        <f>Table13[[#This Row],[UPR. SOUCET]]</f>
        <v>33</v>
      </c>
      <c r="E2" s="10">
        <f>Table3[[#This Row],[SOUCET]]</f>
        <v>14</v>
      </c>
      <c r="F2" s="8">
        <f>SUM(Table35[[#This Row],[zavody]:[soustredeni]])</f>
        <v>89</v>
      </c>
      <c r="G2" s="22">
        <f>RANK(Table35[SOUCET],F$2:F$29)</f>
        <v>4</v>
      </c>
    </row>
    <row r="3" spans="1:7">
      <c r="A3" s="13" t="s">
        <v>3</v>
      </c>
      <c r="B3" s="14">
        <v>2000</v>
      </c>
      <c r="C3" s="10">
        <f>Table1[[#This Row],[SOUCET]]</f>
        <v>46</v>
      </c>
      <c r="D3" s="10">
        <f>Table13[[#This Row],[UPR. SOUCET]]</f>
        <v>18</v>
      </c>
      <c r="E3" s="10">
        <f>Table3[[#This Row],[SOUCET]]</f>
        <v>9</v>
      </c>
      <c r="F3" s="10">
        <f>SUM(Table35[[#This Row],[zavody]:[soustredeni]])</f>
        <v>73</v>
      </c>
      <c r="G3" s="22">
        <f>RANK(Table35[SOUCET],F$2:F$29)</f>
        <v>12</v>
      </c>
    </row>
    <row r="4" spans="1:7">
      <c r="A4" s="13" t="s">
        <v>4</v>
      </c>
      <c r="B4" s="14">
        <v>2001</v>
      </c>
      <c r="C4" s="10">
        <f>Table1[[#This Row],[SOUCET]]</f>
        <v>40</v>
      </c>
      <c r="D4" s="10">
        <f>Table13[[#This Row],[UPR. SOUCET]]</f>
        <v>5</v>
      </c>
      <c r="E4" s="10">
        <f>Table3[[#This Row],[SOUCET]]</f>
        <v>11</v>
      </c>
      <c r="F4" s="8">
        <f>SUM(Table35[[#This Row],[zavody]:[soustredeni]])</f>
        <v>56</v>
      </c>
      <c r="G4" s="22">
        <f>RANK(Table35[SOUCET],F$2:F$29)</f>
        <v>19</v>
      </c>
    </row>
    <row r="5" spans="1:7">
      <c r="A5" s="13" t="s">
        <v>5</v>
      </c>
      <c r="B5" s="14">
        <v>2002</v>
      </c>
      <c r="C5" s="10">
        <f>Table1[[#This Row],[SOUCET]]</f>
        <v>12</v>
      </c>
      <c r="D5" s="10">
        <f>Table13[[#This Row],[UPR. SOUCET]]</f>
        <v>7</v>
      </c>
      <c r="E5" s="10">
        <f>Table3[[#This Row],[SOUCET]]</f>
        <v>0</v>
      </c>
      <c r="F5" s="10">
        <f>SUM(Table35[[#This Row],[zavody]:[soustredeni]])</f>
        <v>19</v>
      </c>
      <c r="G5" s="22">
        <f>RANK(Table35[SOUCET],F$2:F$29)</f>
        <v>27</v>
      </c>
    </row>
    <row r="6" spans="1:7">
      <c r="A6" s="13" t="s">
        <v>6</v>
      </c>
      <c r="B6" s="14">
        <v>2002</v>
      </c>
      <c r="C6" s="10">
        <f>Table1[[#This Row],[SOUCET]]</f>
        <v>66</v>
      </c>
      <c r="D6" s="10">
        <f>Table13[[#This Row],[UPR. SOUCET]]</f>
        <v>7</v>
      </c>
      <c r="E6" s="10">
        <f>Table3[[#This Row],[SOUCET]]</f>
        <v>8</v>
      </c>
      <c r="F6" s="8">
        <f>SUM(Table35[[#This Row],[zavody]:[soustredeni]])</f>
        <v>81</v>
      </c>
      <c r="G6" s="22">
        <f>RANK(Table35[SOUCET],F$2:F$29)</f>
        <v>6</v>
      </c>
    </row>
    <row r="7" spans="1:7">
      <c r="A7" s="13" t="s">
        <v>7</v>
      </c>
      <c r="B7" s="14">
        <v>2002</v>
      </c>
      <c r="C7" s="10">
        <f>Table1[[#This Row],[SOUCET]]</f>
        <v>52</v>
      </c>
      <c r="D7" s="10">
        <f>Table13[[#This Row],[UPR. SOUCET]]</f>
        <v>14</v>
      </c>
      <c r="E7" s="10">
        <f>Table3[[#This Row],[SOUCET]]</f>
        <v>14</v>
      </c>
      <c r="F7" s="10">
        <f>SUM(Table35[[#This Row],[zavody]:[soustredeni]])</f>
        <v>80</v>
      </c>
      <c r="G7" s="22">
        <f>RANK(Table35[SOUCET],F$2:F$29)</f>
        <v>7</v>
      </c>
    </row>
    <row r="8" spans="1:7">
      <c r="A8" s="13" t="s">
        <v>8</v>
      </c>
      <c r="B8" s="14">
        <v>2002</v>
      </c>
      <c r="C8" s="10">
        <f>Table1[[#This Row],[SOUCET]]</f>
        <v>46</v>
      </c>
      <c r="D8" s="10">
        <f>Table13[[#This Row],[UPR. SOUCET]]</f>
        <v>35</v>
      </c>
      <c r="E8" s="10">
        <f>Table3[[#This Row],[SOUCET]]</f>
        <v>14</v>
      </c>
      <c r="F8" s="8">
        <f>SUM(Table35[[#This Row],[zavody]:[soustredeni]])</f>
        <v>95</v>
      </c>
      <c r="G8" s="22">
        <f>RANK(Table35[SOUCET],F$2:F$29)</f>
        <v>3</v>
      </c>
    </row>
    <row r="9" spans="1:7">
      <c r="A9" s="13" t="s">
        <v>9</v>
      </c>
      <c r="B9" s="14">
        <v>2003</v>
      </c>
      <c r="C9" s="10">
        <f>Table1[[#This Row],[SOUCET]]</f>
        <v>18</v>
      </c>
      <c r="D9" s="10">
        <f>Table13[[#This Row],[UPR. SOUCET]]</f>
        <v>19</v>
      </c>
      <c r="E9" s="10">
        <f>Table3[[#This Row],[SOUCET]]</f>
        <v>9</v>
      </c>
      <c r="F9" s="10">
        <f>SUM(Table35[[#This Row],[zavody]:[soustredeni]])</f>
        <v>46</v>
      </c>
      <c r="G9" s="22">
        <f>RANK(Table35[SOUCET],F$2:F$29)</f>
        <v>20</v>
      </c>
    </row>
    <row r="10" spans="1:7">
      <c r="A10" s="13" t="s">
        <v>10</v>
      </c>
      <c r="B10" s="14">
        <v>2004</v>
      </c>
      <c r="C10" s="10">
        <f>Table1[[#This Row],[SOUCET]]</f>
        <v>52</v>
      </c>
      <c r="D10" s="10">
        <f>Table13[[#This Row],[UPR. SOUCET]]</f>
        <v>35</v>
      </c>
      <c r="E10" s="10">
        <f>Table3[[#This Row],[SOUCET]]</f>
        <v>22</v>
      </c>
      <c r="F10" s="8">
        <f>SUM(Table35[[#This Row],[zavody]:[soustredeni]])</f>
        <v>109</v>
      </c>
      <c r="G10" s="22">
        <f>RANK(Table35[SOUCET],F$2:F$29)</f>
        <v>1</v>
      </c>
    </row>
    <row r="11" spans="1:7">
      <c r="A11" s="13" t="s">
        <v>11</v>
      </c>
      <c r="B11" s="14">
        <v>2005</v>
      </c>
      <c r="C11" s="10">
        <f>Table1[[#This Row],[SOUCET]]</f>
        <v>36</v>
      </c>
      <c r="D11" s="10">
        <f>Table13[[#This Row],[UPR. SOUCET]]</f>
        <v>25</v>
      </c>
      <c r="E11" s="10">
        <f>Table3[[#This Row],[SOUCET]]</f>
        <v>17</v>
      </c>
      <c r="F11" s="10">
        <f>SUM(Table35[[#This Row],[zavody]:[soustredeni]])</f>
        <v>78</v>
      </c>
      <c r="G11" s="22">
        <f>RANK(Table35[SOUCET],F$2:F$29)</f>
        <v>10</v>
      </c>
    </row>
    <row r="12" spans="1:7">
      <c r="A12" s="13" t="s">
        <v>12</v>
      </c>
      <c r="B12" s="14">
        <v>2005</v>
      </c>
      <c r="C12" s="10">
        <f>Table1[[#This Row],[SOUCET]]</f>
        <v>46</v>
      </c>
      <c r="D12" s="10">
        <f>Table13[[#This Row],[UPR. SOUCET]]</f>
        <v>38</v>
      </c>
      <c r="E12" s="10">
        <f>Table3[[#This Row],[SOUCET]]</f>
        <v>19</v>
      </c>
      <c r="F12" s="8">
        <f>SUM(Table35[[#This Row],[zavody]:[soustredeni]])</f>
        <v>103</v>
      </c>
      <c r="G12" s="22">
        <f>RANK(Table35[SOUCET],F$2:F$29)</f>
        <v>2</v>
      </c>
    </row>
    <row r="13" spans="1:7">
      <c r="A13" s="13" t="s">
        <v>13</v>
      </c>
      <c r="B13" s="14">
        <v>2006</v>
      </c>
      <c r="C13" s="10">
        <f>Table1[[#This Row],[SOUCET]]</f>
        <v>28</v>
      </c>
      <c r="D13" s="10">
        <f>Table13[[#This Row],[UPR. SOUCET]]</f>
        <v>32</v>
      </c>
      <c r="E13" s="10">
        <f>Table3[[#This Row],[SOUCET]]</f>
        <v>19</v>
      </c>
      <c r="F13" s="10">
        <f>SUM(Table35[[#This Row],[zavody]:[soustredeni]])</f>
        <v>79</v>
      </c>
      <c r="G13" s="22">
        <f>RANK(Table35[SOUCET],F$2:F$29)</f>
        <v>9</v>
      </c>
    </row>
    <row r="14" spans="1:7">
      <c r="A14" s="13" t="s">
        <v>14</v>
      </c>
      <c r="B14" s="14">
        <v>2007</v>
      </c>
      <c r="C14" s="10">
        <f>Table1[[#This Row],[SOUCET]]</f>
        <v>30</v>
      </c>
      <c r="D14" s="10">
        <f>Table13[[#This Row],[UPR. SOUCET]]</f>
        <v>35</v>
      </c>
      <c r="E14" s="10">
        <f>Table3[[#This Row],[SOUCET]]</f>
        <v>19</v>
      </c>
      <c r="F14" s="8">
        <f>SUM(Table35[[#This Row],[zavody]:[soustredeni]])</f>
        <v>84</v>
      </c>
      <c r="G14" s="22">
        <f>RANK(Table35[SOUCET],F$2:F$29)</f>
        <v>5</v>
      </c>
    </row>
    <row r="15" spans="1:7">
      <c r="A15" s="13" t="s">
        <v>15</v>
      </c>
      <c r="B15" s="14">
        <v>2007</v>
      </c>
      <c r="C15" s="10">
        <f>Table1[[#This Row],[SOUCET]]</f>
        <v>14</v>
      </c>
      <c r="D15" s="10">
        <f>Table13[[#This Row],[UPR. SOUCET]]</f>
        <v>14</v>
      </c>
      <c r="E15" s="10">
        <f>Table3[[#This Row],[SOUCET]]</f>
        <v>15</v>
      </c>
      <c r="F15" s="10">
        <f>SUM(Table35[[#This Row],[zavody]:[soustredeni]])</f>
        <v>43</v>
      </c>
      <c r="G15" s="22">
        <f>RANK(Table35[SOUCET],F$2:F$29)</f>
        <v>23</v>
      </c>
    </row>
    <row r="16" spans="1:7">
      <c r="A16" s="13" t="s">
        <v>16</v>
      </c>
      <c r="B16" s="14">
        <v>2009</v>
      </c>
      <c r="C16" s="10">
        <f>Table1[[#This Row],[SOUCET]]</f>
        <v>34</v>
      </c>
      <c r="D16" s="10">
        <f>Table13[[#This Row],[UPR. SOUCET]]</f>
        <v>19</v>
      </c>
      <c r="E16" s="10">
        <f>Table3[[#This Row],[SOUCET]]</f>
        <v>20</v>
      </c>
      <c r="F16" s="8">
        <f>SUM(Table35[[#This Row],[zavody]:[soustredeni]])</f>
        <v>73</v>
      </c>
      <c r="G16" s="22">
        <f>RANK(Table35[SOUCET],F$2:F$29)</f>
        <v>12</v>
      </c>
    </row>
    <row r="17" spans="1:7">
      <c r="A17" s="13" t="s">
        <v>17</v>
      </c>
      <c r="B17" s="14">
        <v>2009</v>
      </c>
      <c r="C17" s="10">
        <f>Table1[[#This Row],[SOUCET]]</f>
        <v>26</v>
      </c>
      <c r="D17" s="10">
        <f>Table13[[#This Row],[UPR. SOUCET]]</f>
        <v>19</v>
      </c>
      <c r="E17" s="10">
        <f>Table3[[#This Row],[SOUCET]]</f>
        <v>15</v>
      </c>
      <c r="F17" s="10">
        <f>SUM(Table35[[#This Row],[zavody]:[soustredeni]])</f>
        <v>60</v>
      </c>
      <c r="G17" s="22">
        <f>RANK(Table35[SOUCET],F$2:F$29)</f>
        <v>18</v>
      </c>
    </row>
    <row r="18" spans="1:7">
      <c r="A18" s="13" t="s">
        <v>18</v>
      </c>
      <c r="B18" s="14">
        <v>2009</v>
      </c>
      <c r="C18" s="10">
        <f>Table1[[#This Row],[SOUCET]]</f>
        <v>22</v>
      </c>
      <c r="D18" s="10">
        <f>Table13[[#This Row],[UPR. SOUCET]]</f>
        <v>6</v>
      </c>
      <c r="E18" s="10">
        <f>Table3[[#This Row],[SOUCET]]</f>
        <v>15</v>
      </c>
      <c r="F18" s="8">
        <f>SUM(Table35[[#This Row],[zavody]:[soustredeni]])</f>
        <v>43</v>
      </c>
      <c r="G18" s="22">
        <f>RANK(Table35[SOUCET],F$2:F$29)</f>
        <v>23</v>
      </c>
    </row>
    <row r="19" spans="1:7">
      <c r="A19" s="13" t="s">
        <v>19</v>
      </c>
      <c r="B19" s="14">
        <v>2009</v>
      </c>
      <c r="C19" s="10">
        <f>Table1[[#This Row],[SOUCET]]</f>
        <v>28</v>
      </c>
      <c r="D19" s="10">
        <f>Table13[[#This Row],[UPR. SOUCET]]</f>
        <v>29</v>
      </c>
      <c r="E19" s="10">
        <f>Table3[[#This Row],[SOUCET]]</f>
        <v>18</v>
      </c>
      <c r="F19" s="10">
        <f>SUM(Table35[[#This Row],[zavody]:[soustredeni]])</f>
        <v>75</v>
      </c>
      <c r="G19" s="22">
        <f>RANK(Table35[SOUCET],F$2:F$29)</f>
        <v>11</v>
      </c>
    </row>
    <row r="20" spans="1:7">
      <c r="A20" s="13" t="s">
        <v>20</v>
      </c>
      <c r="B20" s="14">
        <v>2010</v>
      </c>
      <c r="C20" s="10">
        <f>Table1[[#This Row],[SOUCET]]</f>
        <v>32</v>
      </c>
      <c r="D20" s="10">
        <f>Table13[[#This Row],[UPR. SOUCET]]</f>
        <v>27</v>
      </c>
      <c r="E20" s="10">
        <f>Table3[[#This Row],[SOUCET]]</f>
        <v>21</v>
      </c>
      <c r="F20" s="8">
        <f>SUM(Table35[[#This Row],[zavody]:[soustredeni]])</f>
        <v>80</v>
      </c>
      <c r="G20" s="22">
        <f>RANK(Table35[SOUCET],F$2:F$29)</f>
        <v>7</v>
      </c>
    </row>
    <row r="21" spans="1:7">
      <c r="A21" s="13" t="s">
        <v>21</v>
      </c>
      <c r="B21" s="14">
        <v>2010</v>
      </c>
      <c r="C21" s="10">
        <f>Table1[[#This Row],[SOUCET]]</f>
        <v>10</v>
      </c>
      <c r="D21" s="10">
        <f>Table13[[#This Row],[UPR. SOUCET]]</f>
        <v>15</v>
      </c>
      <c r="E21" s="10">
        <f>Table3[[#This Row],[SOUCET]]</f>
        <v>9</v>
      </c>
      <c r="F21" s="10">
        <f>SUM(Table35[[#This Row],[zavody]:[soustredeni]])</f>
        <v>34</v>
      </c>
      <c r="G21" s="22">
        <f>RANK(Table35[SOUCET],F$2:F$29)</f>
        <v>25</v>
      </c>
    </row>
    <row r="22" spans="1:7">
      <c r="A22" s="13" t="s">
        <v>22</v>
      </c>
      <c r="B22" s="14">
        <v>2010</v>
      </c>
      <c r="C22" s="10">
        <f>Table1[[#This Row],[SOUCET]]</f>
        <v>14</v>
      </c>
      <c r="D22" s="10">
        <f>Table13[[#This Row],[UPR. SOUCET]]</f>
        <v>15</v>
      </c>
      <c r="E22" s="10">
        <f>Table3[[#This Row],[SOUCET]]</f>
        <v>15</v>
      </c>
      <c r="F22" s="8">
        <f>SUM(Table35[[#This Row],[zavody]:[soustredeni]])</f>
        <v>44</v>
      </c>
      <c r="G22" s="22">
        <f>RANK(Table35[SOUCET],F$2:F$29)</f>
        <v>22</v>
      </c>
    </row>
    <row r="23" spans="1:7">
      <c r="A23" s="13" t="s">
        <v>23</v>
      </c>
      <c r="B23" s="14">
        <v>2010</v>
      </c>
      <c r="C23" s="10">
        <f>Table1[[#This Row],[SOUCET]]</f>
        <v>32</v>
      </c>
      <c r="D23" s="10">
        <f>Table13[[#This Row],[UPR. SOUCET]]</f>
        <v>23</v>
      </c>
      <c r="E23" s="10">
        <f>Table3[[#This Row],[SOUCET]]</f>
        <v>18</v>
      </c>
      <c r="F23" s="10">
        <f>SUM(Table35[[#This Row],[zavody]:[soustredeni]])</f>
        <v>73</v>
      </c>
      <c r="G23" s="22">
        <f>RANK(Table35[SOUCET],F$2:F$29)</f>
        <v>12</v>
      </c>
    </row>
    <row r="24" spans="1:7">
      <c r="A24" s="13" t="s">
        <v>24</v>
      </c>
      <c r="B24" s="14">
        <v>2010</v>
      </c>
      <c r="C24" s="10">
        <f>Table1[[#This Row],[SOUCET]]</f>
        <v>28</v>
      </c>
      <c r="D24" s="10">
        <f>Table13[[#This Row],[UPR. SOUCET]]</f>
        <v>24</v>
      </c>
      <c r="E24" s="10">
        <f>Table3[[#This Row],[SOUCET]]</f>
        <v>12</v>
      </c>
      <c r="F24" s="8">
        <f>SUM(Table35[[#This Row],[zavody]:[soustredeni]])</f>
        <v>64</v>
      </c>
      <c r="G24" s="22">
        <f>RANK(Table35[SOUCET],F$2:F$29)</f>
        <v>17</v>
      </c>
    </row>
    <row r="25" spans="1:7">
      <c r="A25" s="13" t="s">
        <v>25</v>
      </c>
      <c r="B25" s="14">
        <v>2011</v>
      </c>
      <c r="C25" s="10">
        <f>Table1[[#This Row],[SOUCET]]</f>
        <v>30</v>
      </c>
      <c r="D25" s="10">
        <f>Table13[[#This Row],[UPR. SOUCET]]</f>
        <v>26</v>
      </c>
      <c r="E25" s="10">
        <f>Table3[[#This Row],[SOUCET]]</f>
        <v>14</v>
      </c>
      <c r="F25" s="10">
        <f>SUM(Table35[[#This Row],[zavody]:[soustredeni]])</f>
        <v>70</v>
      </c>
      <c r="G25" s="22">
        <f>RANK(Table35[SOUCET],F$2:F$29)</f>
        <v>15</v>
      </c>
    </row>
    <row r="26" spans="1:7">
      <c r="A26" s="13" t="s">
        <v>26</v>
      </c>
      <c r="B26" s="14">
        <v>2011</v>
      </c>
      <c r="C26" s="10">
        <f>Table1[[#This Row],[SOUCET]]</f>
        <v>6</v>
      </c>
      <c r="D26" s="10">
        <f>Table13[[#This Row],[UPR. SOUCET]]</f>
        <v>1</v>
      </c>
      <c r="E26" s="10">
        <f>Table3[[#This Row],[SOUCET]]</f>
        <v>6</v>
      </c>
      <c r="F26" s="8">
        <f>SUM(Table35[[#This Row],[zavody]:[soustredeni]])</f>
        <v>13</v>
      </c>
      <c r="G26" s="22">
        <f>RANK(Table35[SOUCET],F$2:F$29)</f>
        <v>28</v>
      </c>
    </row>
    <row r="27" spans="1:7">
      <c r="A27" s="13" t="s">
        <v>27</v>
      </c>
      <c r="B27" s="14">
        <v>2012</v>
      </c>
      <c r="C27" s="10">
        <f>Table1[[#This Row],[SOUCET]]</f>
        <v>32</v>
      </c>
      <c r="D27" s="10">
        <f>Table13[[#This Row],[UPR. SOUCET]]</f>
        <v>24</v>
      </c>
      <c r="E27" s="10">
        <f>Table3[[#This Row],[SOUCET]]</f>
        <v>12</v>
      </c>
      <c r="F27" s="10">
        <f>SUM(Table35[[#This Row],[zavody]:[soustredeni]])</f>
        <v>68</v>
      </c>
      <c r="G27" s="22">
        <f>RANK(Table35[SOUCET],F$2:F$29)</f>
        <v>16</v>
      </c>
    </row>
    <row r="28" spans="1:7">
      <c r="A28" s="13" t="s">
        <v>28</v>
      </c>
      <c r="B28" s="14">
        <v>2012</v>
      </c>
      <c r="C28" s="10">
        <f>Table1[[#This Row],[SOUCET]]</f>
        <v>24</v>
      </c>
      <c r="D28" s="10">
        <f>Table13[[#This Row],[UPR. SOUCET]]</f>
        <v>6</v>
      </c>
      <c r="E28" s="10">
        <f>Table3[[#This Row],[SOUCET]]</f>
        <v>15</v>
      </c>
      <c r="F28" s="8">
        <f>SUM(Table35[[#This Row],[zavody]:[soustredeni]])</f>
        <v>45</v>
      </c>
      <c r="G28" s="22">
        <f>RANK(Table35[SOUCET],F$2:F$29)</f>
        <v>21</v>
      </c>
    </row>
    <row r="29" spans="1:7">
      <c r="A29" s="15" t="s">
        <v>29</v>
      </c>
      <c r="B29" s="16">
        <v>2012</v>
      </c>
      <c r="C29" s="17">
        <f>Table1[[#This Row],[SOUCET]]</f>
        <v>10</v>
      </c>
      <c r="D29" s="17">
        <f>Table13[[#This Row],[UPR. SOUCET]]</f>
        <v>15</v>
      </c>
      <c r="E29" s="17">
        <f>Table3[[#This Row],[SOUCET]]</f>
        <v>9</v>
      </c>
      <c r="F29" s="17">
        <f>SUM(Table35[[#This Row],[zavody]:[soustredeni]])</f>
        <v>34</v>
      </c>
      <c r="G29" s="22">
        <f>RANK(Table35[SOUCET],F$2:F$29)</f>
        <v>25</v>
      </c>
    </row>
  </sheetData>
  <conditionalFormatting sqref="G2:G29">
    <cfRule type="cellIs" dxfId="170" priority="1" operator="between">
      <formula>1</formula>
      <formula>5</formula>
    </cfRule>
  </conditionalFormatting>
  <pageMargins left="0.75" right="0.75" top="1" bottom="1" header="0.5" footer="0.5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3"/>
  <sheetViews>
    <sheetView workbookViewId="0">
      <pane xSplit="1" topLeftCell="AH1" activePane="topRight" state="frozen"/>
      <selection pane="topRight" activeCell="BK28" sqref="BK28"/>
    </sheetView>
  </sheetViews>
  <sheetFormatPr baseColWidth="10" defaultRowHeight="15" x14ac:dyDescent="0"/>
  <cols>
    <col min="1" max="1" width="22.5" customWidth="1"/>
    <col min="3" max="25" width="4.1640625" customWidth="1"/>
    <col min="26" max="63" width="4" customWidth="1"/>
    <col min="64" max="64" width="6.33203125" customWidth="1"/>
    <col min="67" max="67" width="21.5" customWidth="1"/>
  </cols>
  <sheetData>
    <row r="1" spans="1:67" s="49" customFormat="1" ht="34" customHeight="1">
      <c r="A1" s="19" t="s">
        <v>0</v>
      </c>
      <c r="B1" s="19" t="s">
        <v>1</v>
      </c>
      <c r="C1" s="44" t="s">
        <v>30</v>
      </c>
      <c r="D1" s="44" t="s">
        <v>31</v>
      </c>
      <c r="E1" s="44" t="s">
        <v>70</v>
      </c>
      <c r="F1" s="45" t="s">
        <v>97</v>
      </c>
      <c r="G1" s="44" t="s">
        <v>98</v>
      </c>
      <c r="H1" s="44" t="s">
        <v>99</v>
      </c>
      <c r="I1" s="45" t="s">
        <v>124</v>
      </c>
      <c r="J1" s="45" t="s">
        <v>133</v>
      </c>
      <c r="K1" s="46" t="s">
        <v>155</v>
      </c>
      <c r="L1" s="46" t="s">
        <v>156</v>
      </c>
      <c r="M1" s="46" t="s">
        <v>157</v>
      </c>
      <c r="N1" s="47" t="s">
        <v>159</v>
      </c>
      <c r="O1" s="46" t="s">
        <v>158</v>
      </c>
      <c r="P1" s="48" t="s">
        <v>175</v>
      </c>
      <c r="Q1" s="46" t="s">
        <v>186</v>
      </c>
      <c r="R1" s="47" t="s">
        <v>185</v>
      </c>
      <c r="S1" s="47" t="s">
        <v>184</v>
      </c>
      <c r="T1" s="45" t="s">
        <v>199</v>
      </c>
      <c r="U1" s="46" t="s">
        <v>219</v>
      </c>
      <c r="V1" s="46" t="s">
        <v>221</v>
      </c>
      <c r="W1" s="48" t="s">
        <v>222</v>
      </c>
      <c r="X1" s="46" t="s">
        <v>227</v>
      </c>
      <c r="Y1" s="44" t="s">
        <v>228</v>
      </c>
      <c r="Z1" s="46" t="s">
        <v>229</v>
      </c>
      <c r="AA1" s="48" t="s">
        <v>230</v>
      </c>
      <c r="AB1" s="46" t="s">
        <v>242</v>
      </c>
      <c r="AC1" s="46" t="s">
        <v>243</v>
      </c>
      <c r="AD1" s="46" t="s">
        <v>244</v>
      </c>
      <c r="AE1" s="44" t="s">
        <v>245</v>
      </c>
      <c r="AF1" s="45" t="s">
        <v>246</v>
      </c>
      <c r="AG1" s="44" t="s">
        <v>247</v>
      </c>
      <c r="AH1" s="48" t="s">
        <v>248</v>
      </c>
      <c r="AI1" s="54" t="s">
        <v>249</v>
      </c>
      <c r="AJ1" s="54" t="s">
        <v>250</v>
      </c>
      <c r="AK1" s="44" t="s">
        <v>288</v>
      </c>
      <c r="AL1" s="46" t="s">
        <v>289</v>
      </c>
      <c r="AM1" s="55" t="s">
        <v>290</v>
      </c>
      <c r="AN1" s="45" t="s">
        <v>291</v>
      </c>
      <c r="AO1" s="45" t="s">
        <v>323</v>
      </c>
      <c r="AP1" s="45" t="s">
        <v>324</v>
      </c>
      <c r="AQ1" s="57" t="s">
        <v>325</v>
      </c>
      <c r="AR1" s="56" t="s">
        <v>345</v>
      </c>
      <c r="AS1" s="56" t="s">
        <v>351</v>
      </c>
      <c r="AT1" s="56" t="s">
        <v>352</v>
      </c>
      <c r="AU1" s="56" t="s">
        <v>359</v>
      </c>
      <c r="AV1" s="56" t="s">
        <v>360</v>
      </c>
      <c r="AW1" s="56" t="s">
        <v>364</v>
      </c>
      <c r="AX1" s="56" t="s">
        <v>367</v>
      </c>
      <c r="AY1" s="56" t="s">
        <v>368</v>
      </c>
      <c r="AZ1" s="73" t="s">
        <v>369</v>
      </c>
      <c r="BA1" s="73" t="s">
        <v>370</v>
      </c>
      <c r="BB1" s="73" t="s">
        <v>371</v>
      </c>
      <c r="BC1" s="73" t="s">
        <v>372</v>
      </c>
      <c r="BD1" s="73" t="s">
        <v>389</v>
      </c>
      <c r="BE1" s="73" t="s">
        <v>390</v>
      </c>
      <c r="BF1" s="74" t="s">
        <v>379</v>
      </c>
      <c r="BG1" s="74" t="s">
        <v>380</v>
      </c>
      <c r="BH1" s="75" t="s">
        <v>388</v>
      </c>
      <c r="BI1" s="72" t="s">
        <v>381</v>
      </c>
      <c r="BJ1" s="72" t="s">
        <v>408</v>
      </c>
      <c r="BK1" s="72" t="s">
        <v>409</v>
      </c>
      <c r="BL1" s="49" t="s">
        <v>83</v>
      </c>
      <c r="BM1" s="20" t="s">
        <v>104</v>
      </c>
      <c r="BN1" s="49" t="s">
        <v>108</v>
      </c>
      <c r="BO1" s="21" t="s">
        <v>142</v>
      </c>
    </row>
    <row r="2" spans="1:67">
      <c r="A2" s="3" t="s">
        <v>2</v>
      </c>
      <c r="B2" s="1">
        <v>2000</v>
      </c>
      <c r="C2" s="5" t="s">
        <v>143</v>
      </c>
      <c r="D2" s="5" t="s">
        <v>67</v>
      </c>
      <c r="E2" s="5" t="s">
        <v>81</v>
      </c>
      <c r="F2" s="5"/>
      <c r="G2" s="5" t="s">
        <v>110</v>
      </c>
      <c r="H2" s="5" t="s">
        <v>123</v>
      </c>
      <c r="I2" s="5" t="s">
        <v>65</v>
      </c>
      <c r="J2" s="5" t="s">
        <v>122</v>
      </c>
      <c r="K2" s="5"/>
      <c r="L2" s="5"/>
      <c r="M2" s="5"/>
      <c r="N2" s="5" t="s">
        <v>160</v>
      </c>
      <c r="O2" s="5"/>
      <c r="P2" s="5"/>
      <c r="Q2" s="5"/>
      <c r="R2" s="5" t="s">
        <v>188</v>
      </c>
      <c r="S2" s="5" t="s">
        <v>191</v>
      </c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 t="s">
        <v>257</v>
      </c>
      <c r="AJ2" s="5" t="s">
        <v>258</v>
      </c>
      <c r="AK2" s="5" t="s">
        <v>298</v>
      </c>
      <c r="AL2" s="5"/>
      <c r="AM2" s="5"/>
      <c r="AN2" s="5" t="s">
        <v>316</v>
      </c>
      <c r="AO2" s="5"/>
      <c r="AP2" s="5" t="s">
        <v>67</v>
      </c>
      <c r="AQ2" s="5" t="s">
        <v>344</v>
      </c>
      <c r="AR2" s="5" t="s">
        <v>119</v>
      </c>
      <c r="AS2" s="5"/>
      <c r="AT2" s="5"/>
      <c r="AU2" s="5"/>
      <c r="AV2" s="5"/>
      <c r="AW2" s="5"/>
      <c r="AX2" s="5"/>
      <c r="AY2" s="5"/>
      <c r="AZ2" s="5" t="s">
        <v>375</v>
      </c>
      <c r="BA2" s="5" t="s">
        <v>375</v>
      </c>
      <c r="BB2" s="5" t="s">
        <v>387</v>
      </c>
      <c r="BC2" s="5" t="s">
        <v>385</v>
      </c>
      <c r="BD2" s="5"/>
      <c r="BE2" s="5"/>
      <c r="BF2" s="5"/>
      <c r="BG2" s="5"/>
      <c r="BH2" s="5"/>
      <c r="BI2" s="5"/>
      <c r="BJ2" s="5"/>
      <c r="BK2" s="5"/>
      <c r="BL2" s="5"/>
      <c r="BM2" s="8">
        <f>2*COUNTIF(Table1[[#This Row],[LPV Beh 9.9.]:[Column1]],"*/*")</f>
        <v>42</v>
      </c>
      <c r="BN2" s="23">
        <f>RANK(Table1[SOUCET], BM$2:BM$29)</f>
        <v>7</v>
      </c>
      <c r="BO2" s="24" t="s">
        <v>2</v>
      </c>
    </row>
    <row r="3" spans="1:67">
      <c r="A3" s="4" t="s">
        <v>3</v>
      </c>
      <c r="B3" s="2">
        <v>2000</v>
      </c>
      <c r="C3" s="5" t="s">
        <v>144</v>
      </c>
      <c r="D3" s="5" t="s">
        <v>66</v>
      </c>
      <c r="E3" s="5"/>
      <c r="F3" s="5" t="s">
        <v>96</v>
      </c>
      <c r="G3" s="5"/>
      <c r="H3" s="5" t="s">
        <v>121</v>
      </c>
      <c r="I3" s="5" t="s">
        <v>132</v>
      </c>
      <c r="J3" s="5"/>
      <c r="K3" s="5"/>
      <c r="L3" s="5"/>
      <c r="M3" s="5"/>
      <c r="N3" s="5"/>
      <c r="O3" s="5"/>
      <c r="P3" s="5"/>
      <c r="Q3" s="5"/>
      <c r="R3" s="5" t="s">
        <v>189</v>
      </c>
      <c r="S3" s="5" t="s">
        <v>190</v>
      </c>
      <c r="T3" s="5" t="s">
        <v>134</v>
      </c>
      <c r="U3" s="5"/>
      <c r="V3" s="5"/>
      <c r="W3" s="5"/>
      <c r="X3" s="5"/>
      <c r="Y3" s="5" t="s">
        <v>74</v>
      </c>
      <c r="Z3" s="5"/>
      <c r="AA3" s="5"/>
      <c r="AB3" s="5"/>
      <c r="AC3" s="5"/>
      <c r="AD3" s="5"/>
      <c r="AE3" s="5" t="s">
        <v>275</v>
      </c>
      <c r="AF3" s="5" t="s">
        <v>77</v>
      </c>
      <c r="AG3" s="5" t="s">
        <v>263</v>
      </c>
      <c r="AH3" s="5"/>
      <c r="AI3" s="5"/>
      <c r="AJ3" s="5"/>
      <c r="AK3" s="5" t="s">
        <v>134</v>
      </c>
      <c r="AL3" s="5"/>
      <c r="AM3" s="5"/>
      <c r="AN3" s="5" t="s">
        <v>134</v>
      </c>
      <c r="AO3" s="5" t="s">
        <v>128</v>
      </c>
      <c r="AP3" s="5" t="s">
        <v>123</v>
      </c>
      <c r="AQ3" s="5" t="s">
        <v>200</v>
      </c>
      <c r="AR3" s="5"/>
      <c r="AS3" s="5"/>
      <c r="AT3" s="5"/>
      <c r="AU3" s="5"/>
      <c r="AV3" s="5"/>
      <c r="AW3" s="5"/>
      <c r="AX3" s="5"/>
      <c r="AY3" s="5"/>
      <c r="AZ3" s="5" t="s">
        <v>377</v>
      </c>
      <c r="BA3" s="5" t="s">
        <v>373</v>
      </c>
      <c r="BB3" s="5" t="s">
        <v>386</v>
      </c>
      <c r="BC3" s="5" t="s">
        <v>384</v>
      </c>
      <c r="BD3" s="5" t="s">
        <v>391</v>
      </c>
      <c r="BE3" s="5" t="s">
        <v>392</v>
      </c>
      <c r="BF3" s="5"/>
      <c r="BG3" s="5"/>
      <c r="BH3" s="5"/>
      <c r="BI3" s="5"/>
      <c r="BJ3" s="5"/>
      <c r="BK3" s="5"/>
      <c r="BL3" s="5"/>
      <c r="BM3" s="10">
        <f>2*COUNTIF(Table1[[#This Row],[LPV Beh 9.9.]:[Column1]],"*/*")</f>
        <v>46</v>
      </c>
      <c r="BN3" s="23">
        <f>RANK(Table1[SOUCET], BM$2:BM$29)</f>
        <v>4</v>
      </c>
      <c r="BO3" s="25" t="s">
        <v>3</v>
      </c>
    </row>
    <row r="4" spans="1:67">
      <c r="A4" s="3" t="s">
        <v>4</v>
      </c>
      <c r="B4" s="1">
        <v>2001</v>
      </c>
      <c r="C4" s="5" t="s">
        <v>52</v>
      </c>
      <c r="D4" s="5" t="s">
        <v>57</v>
      </c>
      <c r="E4" s="5" t="s">
        <v>73</v>
      </c>
      <c r="F4" s="5"/>
      <c r="G4" s="5" t="s">
        <v>47</v>
      </c>
      <c r="H4" s="5" t="s">
        <v>122</v>
      </c>
      <c r="I4" s="5"/>
      <c r="J4" s="5" t="s">
        <v>123</v>
      </c>
      <c r="K4" s="5"/>
      <c r="L4" s="5"/>
      <c r="M4" s="5"/>
      <c r="N4" s="5" t="s">
        <v>161</v>
      </c>
      <c r="O4" s="5"/>
      <c r="P4" s="5"/>
      <c r="Q4" s="5"/>
      <c r="R4" s="5" t="s">
        <v>187</v>
      </c>
      <c r="S4" s="5" t="s">
        <v>192</v>
      </c>
      <c r="T4" s="5" t="s">
        <v>216</v>
      </c>
      <c r="U4" s="5"/>
      <c r="V4" s="5"/>
      <c r="W4" s="5"/>
      <c r="X4" s="5"/>
      <c r="Y4" s="5" t="s">
        <v>238</v>
      </c>
      <c r="Z4" s="5"/>
      <c r="AA4" s="5"/>
      <c r="AB4" s="5"/>
      <c r="AC4" s="5"/>
      <c r="AD4" s="5"/>
      <c r="AE4" s="5"/>
      <c r="AF4" s="5" t="s">
        <v>122</v>
      </c>
      <c r="AG4" s="5" t="s">
        <v>283</v>
      </c>
      <c r="AH4" s="5"/>
      <c r="AI4" s="5"/>
      <c r="AJ4" s="5"/>
      <c r="AK4" s="5" t="s">
        <v>297</v>
      </c>
      <c r="AL4" s="5"/>
      <c r="AM4" s="5"/>
      <c r="AN4" s="5" t="s">
        <v>57</v>
      </c>
      <c r="AO4" s="5" t="s">
        <v>176</v>
      </c>
      <c r="AP4" s="5" t="s">
        <v>57</v>
      </c>
      <c r="AQ4" s="5"/>
      <c r="AR4" s="5"/>
      <c r="AS4" s="5"/>
      <c r="AT4" s="5"/>
      <c r="AU4" s="5"/>
      <c r="AV4" s="5"/>
      <c r="AW4" s="5"/>
      <c r="AX4" s="5"/>
      <c r="AY4" s="5"/>
      <c r="AZ4" s="5" t="s">
        <v>376</v>
      </c>
      <c r="BA4" s="5" t="s">
        <v>374</v>
      </c>
      <c r="BB4" s="5" t="s">
        <v>363</v>
      </c>
      <c r="BC4" s="5" t="s">
        <v>385</v>
      </c>
      <c r="BD4" s="5"/>
      <c r="BE4" s="5"/>
      <c r="BF4" s="5"/>
      <c r="BG4" s="5"/>
      <c r="BH4" s="5"/>
      <c r="BI4" s="5"/>
      <c r="BJ4" s="5"/>
      <c r="BK4" s="5"/>
      <c r="BL4" s="5"/>
      <c r="BM4" s="8">
        <f>2*COUNTIF(Table1[[#This Row],[LPV Beh 9.9.]:[Column1]],"*/*")</f>
        <v>40</v>
      </c>
      <c r="BN4" s="23">
        <f>RANK(Table1[SOUCET], BM$2:BM$29)</f>
        <v>8</v>
      </c>
      <c r="BO4" s="24" t="s">
        <v>4</v>
      </c>
    </row>
    <row r="5" spans="1:67">
      <c r="A5" s="4" t="s">
        <v>5</v>
      </c>
      <c r="B5" s="2">
        <v>2002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 t="s">
        <v>44</v>
      </c>
      <c r="Q5" s="5"/>
      <c r="R5" s="5"/>
      <c r="S5" s="5"/>
      <c r="T5" s="5" t="s">
        <v>49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 t="s">
        <v>266</v>
      </c>
      <c r="AG5" s="5" t="s">
        <v>63</v>
      </c>
      <c r="AH5" s="5"/>
      <c r="AI5" s="5"/>
      <c r="AJ5" s="5"/>
      <c r="AK5" s="5"/>
      <c r="AL5" s="5"/>
      <c r="AM5" s="5" t="s">
        <v>305</v>
      </c>
      <c r="AN5" s="5"/>
      <c r="AO5" s="5"/>
      <c r="AP5" s="5" t="s">
        <v>63</v>
      </c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10">
        <f>2*COUNTIF(Table1[[#This Row],[LPV Beh 9.9.]:[Column1]],"*/*")</f>
        <v>12</v>
      </c>
      <c r="BN5" s="23">
        <f>RANK(Table1[SOUCET], BM$2:BM$29)</f>
        <v>25</v>
      </c>
      <c r="BO5" s="25" t="s">
        <v>5</v>
      </c>
    </row>
    <row r="6" spans="1:67">
      <c r="A6" s="3" t="s">
        <v>6</v>
      </c>
      <c r="B6" s="1">
        <v>2002</v>
      </c>
      <c r="C6" s="5" t="s">
        <v>49</v>
      </c>
      <c r="D6" s="5" t="s">
        <v>64</v>
      </c>
      <c r="E6" s="5" t="s">
        <v>80</v>
      </c>
      <c r="F6" s="5" t="s">
        <v>80</v>
      </c>
      <c r="G6" s="5"/>
      <c r="H6" s="5" t="s">
        <v>119</v>
      </c>
      <c r="I6" s="5"/>
      <c r="J6" s="5" t="s">
        <v>128</v>
      </c>
      <c r="K6" s="5" t="s">
        <v>162</v>
      </c>
      <c r="L6" s="5" t="s">
        <v>163</v>
      </c>
      <c r="M6" s="5" t="s">
        <v>162</v>
      </c>
      <c r="N6" s="5"/>
      <c r="O6" s="5" t="s">
        <v>166</v>
      </c>
      <c r="P6" s="5" t="s">
        <v>176</v>
      </c>
      <c r="Q6" s="5" t="s">
        <v>193</v>
      </c>
      <c r="R6" s="5"/>
      <c r="S6" s="5"/>
      <c r="T6" s="5" t="s">
        <v>176</v>
      </c>
      <c r="U6" s="5" t="s">
        <v>218</v>
      </c>
      <c r="V6" s="5" t="s">
        <v>223</v>
      </c>
      <c r="W6" s="5"/>
      <c r="X6" s="5" t="s">
        <v>202</v>
      </c>
      <c r="Y6" s="5" t="s">
        <v>118</v>
      </c>
      <c r="Z6" s="5" t="s">
        <v>122</v>
      </c>
      <c r="AA6" s="5"/>
      <c r="AB6" s="5" t="s">
        <v>251</v>
      </c>
      <c r="AC6" s="5" t="s">
        <v>254</v>
      </c>
      <c r="AD6" s="5" t="s">
        <v>255</v>
      </c>
      <c r="AE6" s="5"/>
      <c r="AF6" s="5"/>
      <c r="AG6" s="5"/>
      <c r="AH6" s="5"/>
      <c r="AI6" s="5"/>
      <c r="AJ6" s="5"/>
      <c r="AK6" s="5"/>
      <c r="AL6" s="5" t="s">
        <v>177</v>
      </c>
      <c r="AM6" s="5" t="s">
        <v>259</v>
      </c>
      <c r="AN6" s="5"/>
      <c r="AO6" s="5" t="s">
        <v>73</v>
      </c>
      <c r="AP6" s="5" t="s">
        <v>73</v>
      </c>
      <c r="AQ6" s="5" t="s">
        <v>64</v>
      </c>
      <c r="AR6" s="5"/>
      <c r="AS6" s="5" t="s">
        <v>309</v>
      </c>
      <c r="AT6" s="5" t="s">
        <v>57</v>
      </c>
      <c r="AU6" s="5" t="s">
        <v>292</v>
      </c>
      <c r="AV6" s="5" t="s">
        <v>363</v>
      </c>
      <c r="AW6" s="5" t="s">
        <v>365</v>
      </c>
      <c r="AX6" s="5"/>
      <c r="AY6" s="5"/>
      <c r="AZ6" s="5"/>
      <c r="BA6" s="5"/>
      <c r="BB6" s="5"/>
      <c r="BC6" s="5"/>
      <c r="BD6" s="5"/>
      <c r="BE6" s="5"/>
      <c r="BF6" s="5"/>
      <c r="BG6" s="5"/>
      <c r="BH6" s="5" t="s">
        <v>407</v>
      </c>
      <c r="BI6" s="5" t="s">
        <v>122</v>
      </c>
      <c r="BJ6" s="5"/>
      <c r="BK6" s="5"/>
      <c r="BL6" s="5"/>
      <c r="BM6" s="8">
        <f>2*COUNTIF(Table1[[#This Row],[LPV Beh 9.9.]:[Column1]],"*/*")</f>
        <v>66</v>
      </c>
      <c r="BN6" s="23">
        <f>RANK(Table1[SOUCET], BM$2:BM$29)</f>
        <v>1</v>
      </c>
      <c r="BO6" s="24" t="s">
        <v>6</v>
      </c>
    </row>
    <row r="7" spans="1:67">
      <c r="A7" s="4" t="s">
        <v>7</v>
      </c>
      <c r="B7" s="2">
        <v>2002</v>
      </c>
      <c r="C7" s="5" t="s">
        <v>50</v>
      </c>
      <c r="D7" s="5" t="s">
        <v>65</v>
      </c>
      <c r="E7" s="5"/>
      <c r="F7" s="5" t="s">
        <v>94</v>
      </c>
      <c r="G7" s="5"/>
      <c r="H7" s="5"/>
      <c r="I7" s="5"/>
      <c r="J7" s="5" t="s">
        <v>111</v>
      </c>
      <c r="K7" s="5" t="s">
        <v>162</v>
      </c>
      <c r="L7" s="5" t="s">
        <v>164</v>
      </c>
      <c r="M7" s="5" t="s">
        <v>165</v>
      </c>
      <c r="N7" s="5"/>
      <c r="O7" s="5" t="s">
        <v>167</v>
      </c>
      <c r="P7" s="5"/>
      <c r="Q7" s="5"/>
      <c r="R7" s="5"/>
      <c r="S7" s="5"/>
      <c r="T7" s="5"/>
      <c r="U7" s="5"/>
      <c r="V7" s="5"/>
      <c r="W7" s="5" t="s">
        <v>73</v>
      </c>
      <c r="X7" s="5" t="s">
        <v>240</v>
      </c>
      <c r="Y7" s="5" t="s">
        <v>109</v>
      </c>
      <c r="Z7" s="5" t="s">
        <v>235</v>
      </c>
      <c r="AA7" s="5"/>
      <c r="AB7" s="5" t="s">
        <v>252</v>
      </c>
      <c r="AC7" s="5" t="s">
        <v>253</v>
      </c>
      <c r="AD7" s="5" t="s">
        <v>256</v>
      </c>
      <c r="AE7" s="5"/>
      <c r="AF7" s="5"/>
      <c r="AG7" s="5"/>
      <c r="AH7" s="5"/>
      <c r="AI7" s="5"/>
      <c r="AJ7" s="5"/>
      <c r="AK7" s="5"/>
      <c r="AL7" s="5" t="s">
        <v>302</v>
      </c>
      <c r="AM7" s="5" t="s">
        <v>308</v>
      </c>
      <c r="AN7" s="5" t="s">
        <v>80</v>
      </c>
      <c r="AO7" s="5" t="s">
        <v>81</v>
      </c>
      <c r="AP7" s="5" t="s">
        <v>81</v>
      </c>
      <c r="AQ7" s="5"/>
      <c r="AR7" s="5" t="s">
        <v>80</v>
      </c>
      <c r="AS7" s="5" t="s">
        <v>300</v>
      </c>
      <c r="AT7" s="5" t="s">
        <v>213</v>
      </c>
      <c r="AU7" s="5" t="s">
        <v>162</v>
      </c>
      <c r="AV7" s="5" t="s">
        <v>362</v>
      </c>
      <c r="AW7" s="5" t="s">
        <v>366</v>
      </c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10">
        <f>2*COUNTIF(Table1[[#This Row],[LPV Beh 9.9.]:[Column1]],"*/*")</f>
        <v>52</v>
      </c>
      <c r="BN7" s="23">
        <f>RANK(Table1[SOUCET], BM$2:BM$29)</f>
        <v>2</v>
      </c>
      <c r="BO7" s="25" t="s">
        <v>7</v>
      </c>
    </row>
    <row r="8" spans="1:67">
      <c r="A8" s="3" t="s">
        <v>8</v>
      </c>
      <c r="B8" s="1">
        <v>2002</v>
      </c>
      <c r="C8" s="5" t="s">
        <v>48</v>
      </c>
      <c r="D8" s="5" t="s">
        <v>63</v>
      </c>
      <c r="E8" s="5"/>
      <c r="F8" s="5" t="s">
        <v>77</v>
      </c>
      <c r="G8" s="5"/>
      <c r="H8" s="5" t="s">
        <v>77</v>
      </c>
      <c r="I8" s="5" t="s">
        <v>130</v>
      </c>
      <c r="J8" s="5" t="s">
        <v>141</v>
      </c>
      <c r="K8" s="5"/>
      <c r="L8" s="5"/>
      <c r="M8" s="5"/>
      <c r="N8" s="5"/>
      <c r="O8" s="5"/>
      <c r="P8" s="5" t="s">
        <v>75</v>
      </c>
      <c r="Q8" s="5"/>
      <c r="R8" s="5"/>
      <c r="S8" s="5"/>
      <c r="T8" s="5" t="s">
        <v>65</v>
      </c>
      <c r="U8" s="5"/>
      <c r="V8" s="5"/>
      <c r="W8" s="5" t="s">
        <v>111</v>
      </c>
      <c r="X8" s="5"/>
      <c r="Y8" s="5"/>
      <c r="Z8" s="5"/>
      <c r="AA8" s="5"/>
      <c r="AB8" s="5"/>
      <c r="AC8" s="5"/>
      <c r="AD8" s="5"/>
      <c r="AE8" s="5" t="s">
        <v>113</v>
      </c>
      <c r="AF8" s="5" t="s">
        <v>265</v>
      </c>
      <c r="AG8" s="5"/>
      <c r="AH8" s="5" t="s">
        <v>48</v>
      </c>
      <c r="AI8" s="5"/>
      <c r="AJ8" s="5"/>
      <c r="AK8" s="5" t="s">
        <v>236</v>
      </c>
      <c r="AL8" s="5" t="s">
        <v>127</v>
      </c>
      <c r="AM8" s="5" t="s">
        <v>304</v>
      </c>
      <c r="AN8" s="5" t="s">
        <v>264</v>
      </c>
      <c r="AO8" s="5" t="s">
        <v>264</v>
      </c>
      <c r="AP8" s="5" t="s">
        <v>113</v>
      </c>
      <c r="AQ8" s="5" t="s">
        <v>78</v>
      </c>
      <c r="AR8" s="5" t="s">
        <v>119</v>
      </c>
      <c r="AS8" s="5" t="s">
        <v>353</v>
      </c>
      <c r="AT8" s="5" t="s">
        <v>354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 t="s">
        <v>382</v>
      </c>
      <c r="BJ8" s="5"/>
      <c r="BK8" s="5"/>
      <c r="BL8" s="5"/>
      <c r="BM8" s="8">
        <f>2*COUNTIF(Table1[[#This Row],[LPV Beh 9.9.]:[Column1]],"*/*")</f>
        <v>46</v>
      </c>
      <c r="BN8" s="23">
        <f>RANK(Table1[SOUCET], BM$2:BM$29)</f>
        <v>4</v>
      </c>
      <c r="BO8" s="24" t="s">
        <v>8</v>
      </c>
    </row>
    <row r="9" spans="1:67">
      <c r="A9" s="4" t="s">
        <v>9</v>
      </c>
      <c r="B9" s="2">
        <v>2003</v>
      </c>
      <c r="C9" s="5"/>
      <c r="D9" s="5"/>
      <c r="E9" s="5"/>
      <c r="F9" s="5" t="s">
        <v>95</v>
      </c>
      <c r="G9" s="5"/>
      <c r="H9" s="5" t="s">
        <v>120</v>
      </c>
      <c r="I9" s="5" t="s">
        <v>131</v>
      </c>
      <c r="J9" s="5"/>
      <c r="K9" s="5"/>
      <c r="L9" s="5"/>
      <c r="M9" s="5"/>
      <c r="N9" s="5"/>
      <c r="O9" s="5"/>
      <c r="P9" s="5" t="s">
        <v>177</v>
      </c>
      <c r="Q9" s="5"/>
      <c r="R9" s="5"/>
      <c r="S9" s="5"/>
      <c r="T9" s="5" t="s">
        <v>177</v>
      </c>
      <c r="U9" s="5"/>
      <c r="V9" s="5"/>
      <c r="W9" s="5"/>
      <c r="X9" s="5"/>
      <c r="Y9" s="5"/>
      <c r="Z9" s="5" t="s">
        <v>127</v>
      </c>
      <c r="AA9" s="5"/>
      <c r="AB9" s="5"/>
      <c r="AC9" s="5"/>
      <c r="AD9" s="5"/>
      <c r="AE9" s="5"/>
      <c r="AF9" s="5" t="s">
        <v>48</v>
      </c>
      <c r="AG9" s="5" t="s">
        <v>80</v>
      </c>
      <c r="AH9" s="5"/>
      <c r="AI9" s="5"/>
      <c r="AJ9" s="5"/>
      <c r="AK9" s="5"/>
      <c r="AL9" s="5"/>
      <c r="AM9" s="5"/>
      <c r="AN9" s="5"/>
      <c r="AO9" s="5"/>
      <c r="AP9" s="5"/>
      <c r="AQ9" s="5"/>
      <c r="AR9" s="5" t="s">
        <v>237</v>
      </c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10">
        <f>2*COUNTIF(Table1[[#This Row],[LPV Beh 9.9.]:[Column1]],"*/*")</f>
        <v>18</v>
      </c>
      <c r="BN9" s="23">
        <f>RANK(Table1[SOUCET], BM$2:BM$29)</f>
        <v>22</v>
      </c>
      <c r="BO9" s="25" t="s">
        <v>9</v>
      </c>
    </row>
    <row r="10" spans="1:67">
      <c r="A10" s="3" t="s">
        <v>10</v>
      </c>
      <c r="B10" s="1">
        <v>2004</v>
      </c>
      <c r="C10" s="5" t="s">
        <v>46</v>
      </c>
      <c r="D10" s="5" t="s">
        <v>62</v>
      </c>
      <c r="E10" s="5" t="s">
        <v>78</v>
      </c>
      <c r="F10" s="5" t="s">
        <v>48</v>
      </c>
      <c r="G10" s="5"/>
      <c r="H10" s="5" t="s">
        <v>77</v>
      </c>
      <c r="I10" s="5" t="s">
        <v>129</v>
      </c>
      <c r="J10" s="5" t="s">
        <v>48</v>
      </c>
      <c r="K10" s="5"/>
      <c r="L10" s="5"/>
      <c r="M10" s="5"/>
      <c r="N10" s="5"/>
      <c r="O10" s="5"/>
      <c r="P10" s="5"/>
      <c r="Q10" s="5"/>
      <c r="R10" s="5"/>
      <c r="S10" s="5"/>
      <c r="T10" s="5" t="s">
        <v>64</v>
      </c>
      <c r="U10" s="5"/>
      <c r="V10" s="5"/>
      <c r="W10" s="5" t="s">
        <v>225</v>
      </c>
      <c r="X10" s="5"/>
      <c r="Y10" s="5"/>
      <c r="Z10" s="5" t="s">
        <v>234</v>
      </c>
      <c r="AA10" s="5"/>
      <c r="AB10" s="5"/>
      <c r="AC10" s="5"/>
      <c r="AD10" s="5"/>
      <c r="AE10" s="5" t="s">
        <v>274</v>
      </c>
      <c r="AF10" s="5" t="s">
        <v>64</v>
      </c>
      <c r="AG10" s="5"/>
      <c r="AH10" s="5"/>
      <c r="AI10" s="5"/>
      <c r="AJ10" s="5"/>
      <c r="AK10" s="5" t="s">
        <v>136</v>
      </c>
      <c r="AL10" s="5" t="s">
        <v>162</v>
      </c>
      <c r="AM10" s="5" t="s">
        <v>306</v>
      </c>
      <c r="AN10" s="5" t="s">
        <v>118</v>
      </c>
      <c r="AO10" s="5" t="s">
        <v>128</v>
      </c>
      <c r="AP10" s="5" t="s">
        <v>123</v>
      </c>
      <c r="AQ10" s="5" t="s">
        <v>45</v>
      </c>
      <c r="AR10" s="5" t="s">
        <v>347</v>
      </c>
      <c r="AS10" s="5" t="s">
        <v>355</v>
      </c>
      <c r="AT10" s="5" t="s">
        <v>356</v>
      </c>
      <c r="AU10" s="5" t="s">
        <v>358</v>
      </c>
      <c r="AV10" s="5" t="s">
        <v>361</v>
      </c>
      <c r="AW10" s="5"/>
      <c r="AX10" s="5"/>
      <c r="AY10" s="5"/>
      <c r="AZ10" s="5"/>
      <c r="BA10" s="5"/>
      <c r="BB10" s="5"/>
      <c r="BC10" s="5"/>
      <c r="BD10" s="5"/>
      <c r="BE10" s="5"/>
      <c r="BF10" s="5" t="s">
        <v>400</v>
      </c>
      <c r="BG10" s="5" t="s">
        <v>282</v>
      </c>
      <c r="BH10" s="5"/>
      <c r="BI10" s="5"/>
      <c r="BJ10" s="5"/>
      <c r="BK10" s="5"/>
      <c r="BL10" s="5"/>
      <c r="BM10" s="8">
        <f>2*COUNTIF(Table1[[#This Row],[LPV Beh 9.9.]:[Column1]],"*/*")</f>
        <v>52</v>
      </c>
      <c r="BN10" s="23">
        <f>RANK(Table1[SOUCET], BM$2:BM$29)</f>
        <v>2</v>
      </c>
      <c r="BO10" s="24" t="s">
        <v>10</v>
      </c>
    </row>
    <row r="11" spans="1:67">
      <c r="A11" s="4" t="s">
        <v>11</v>
      </c>
      <c r="B11" s="2">
        <v>2005</v>
      </c>
      <c r="C11" s="5" t="s">
        <v>45</v>
      </c>
      <c r="D11" s="5" t="s">
        <v>61</v>
      </c>
      <c r="E11" s="5" t="s">
        <v>57</v>
      </c>
      <c r="F11" s="5" t="s">
        <v>93</v>
      </c>
      <c r="G11" s="5"/>
      <c r="H11" s="5"/>
      <c r="I11" s="5" t="s">
        <v>86</v>
      </c>
      <c r="J11" s="5" t="s">
        <v>80</v>
      </c>
      <c r="K11" s="5"/>
      <c r="L11" s="5"/>
      <c r="M11" s="5"/>
      <c r="N11" s="5"/>
      <c r="O11" s="5"/>
      <c r="P11" s="5"/>
      <c r="Q11" s="5"/>
      <c r="R11" s="5"/>
      <c r="S11" s="5"/>
      <c r="T11" s="5" t="s">
        <v>214</v>
      </c>
      <c r="U11" s="5"/>
      <c r="V11" s="5"/>
      <c r="W11" s="5" t="s">
        <v>224</v>
      </c>
      <c r="X11" s="5" t="s">
        <v>239</v>
      </c>
      <c r="Y11" s="5" t="s">
        <v>237</v>
      </c>
      <c r="Z11" s="5" t="s">
        <v>233</v>
      </c>
      <c r="AA11" s="5"/>
      <c r="AB11" s="5"/>
      <c r="AC11" s="5"/>
      <c r="AD11" s="5"/>
      <c r="AE11" s="5" t="s">
        <v>144</v>
      </c>
      <c r="AF11" s="5" t="s">
        <v>118</v>
      </c>
      <c r="AG11" s="5" t="s">
        <v>90</v>
      </c>
      <c r="AH11" s="5"/>
      <c r="AI11" s="5"/>
      <c r="AJ11" s="5"/>
      <c r="AK11" s="5" t="s">
        <v>296</v>
      </c>
      <c r="AL11" s="5" t="s">
        <v>300</v>
      </c>
      <c r="AM11" s="5" t="s">
        <v>303</v>
      </c>
      <c r="AN11" s="5" t="s">
        <v>48</v>
      </c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10">
        <f>2*COUNTIF(Table1[[#This Row],[LPV Beh 9.9.]:[Column1]],"*/*")</f>
        <v>36</v>
      </c>
      <c r="BN11" s="23">
        <f>RANK(Table1[SOUCET], BM$2:BM$29)</f>
        <v>9</v>
      </c>
      <c r="BO11" s="25" t="s">
        <v>11</v>
      </c>
    </row>
    <row r="12" spans="1:67">
      <c r="A12" s="3" t="s">
        <v>12</v>
      </c>
      <c r="B12" s="1">
        <v>2005</v>
      </c>
      <c r="C12" s="5" t="s">
        <v>47</v>
      </c>
      <c r="D12" s="5" t="s">
        <v>60</v>
      </c>
      <c r="E12" s="5" t="s">
        <v>79</v>
      </c>
      <c r="F12" s="5" t="s">
        <v>49</v>
      </c>
      <c r="G12" s="5"/>
      <c r="H12" s="5" t="s">
        <v>63</v>
      </c>
      <c r="I12" s="5" t="s">
        <v>51</v>
      </c>
      <c r="J12" s="5" t="s">
        <v>50</v>
      </c>
      <c r="K12" s="5"/>
      <c r="L12" s="5"/>
      <c r="M12" s="5"/>
      <c r="N12" s="5"/>
      <c r="O12" s="5"/>
      <c r="P12" s="5"/>
      <c r="Q12" s="5"/>
      <c r="R12" s="5"/>
      <c r="S12" s="5"/>
      <c r="T12" s="5" t="s">
        <v>215</v>
      </c>
      <c r="U12" s="5"/>
      <c r="V12" s="5"/>
      <c r="W12" s="5"/>
      <c r="X12" s="5"/>
      <c r="Y12" s="5"/>
      <c r="Z12" s="5" t="s">
        <v>225</v>
      </c>
      <c r="AA12" s="5"/>
      <c r="AB12" s="5"/>
      <c r="AC12" s="5"/>
      <c r="AD12" s="5"/>
      <c r="AE12" s="5"/>
      <c r="AF12" s="5" t="s">
        <v>49</v>
      </c>
      <c r="AG12" s="5" t="s">
        <v>200</v>
      </c>
      <c r="AH12" s="5"/>
      <c r="AI12" s="5"/>
      <c r="AJ12" s="5"/>
      <c r="AK12" s="5" t="s">
        <v>62</v>
      </c>
      <c r="AL12" s="5" t="s">
        <v>301</v>
      </c>
      <c r="AM12" s="5" t="s">
        <v>307</v>
      </c>
      <c r="AN12" s="5" t="s">
        <v>315</v>
      </c>
      <c r="AO12" s="5" t="s">
        <v>96</v>
      </c>
      <c r="AP12" s="5" t="s">
        <v>136</v>
      </c>
      <c r="AQ12" s="5" t="s">
        <v>136</v>
      </c>
      <c r="AR12" s="5" t="s">
        <v>302</v>
      </c>
      <c r="AS12" s="5" t="s">
        <v>355</v>
      </c>
      <c r="AT12" s="5" t="s">
        <v>357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 t="s">
        <v>399</v>
      </c>
      <c r="BG12" s="5" t="s">
        <v>355</v>
      </c>
      <c r="BH12" s="5"/>
      <c r="BI12" s="5"/>
      <c r="BJ12" s="5"/>
      <c r="BK12" s="5"/>
      <c r="BL12" s="5"/>
      <c r="BM12" s="8">
        <f>2*COUNTIF(Table1[[#This Row],[LPV Beh 9.9.]:[Column1]],"*/*")</f>
        <v>46</v>
      </c>
      <c r="BN12" s="23">
        <f>RANK(Table1[SOUCET], BM$2:BM$29)</f>
        <v>4</v>
      </c>
      <c r="BO12" s="24" t="s">
        <v>12</v>
      </c>
    </row>
    <row r="13" spans="1:67">
      <c r="A13" s="4" t="s">
        <v>13</v>
      </c>
      <c r="B13" s="2">
        <v>2006</v>
      </c>
      <c r="C13" s="5" t="s">
        <v>52</v>
      </c>
      <c r="D13" s="5"/>
      <c r="E13" s="5"/>
      <c r="F13" s="5" t="s">
        <v>78</v>
      </c>
      <c r="G13" s="5"/>
      <c r="H13" s="5" t="s">
        <v>118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 t="s">
        <v>57</v>
      </c>
      <c r="U13" s="5"/>
      <c r="V13" s="5"/>
      <c r="W13" s="5"/>
      <c r="X13" s="5"/>
      <c r="Y13" s="5"/>
      <c r="Z13" s="5"/>
      <c r="AA13" s="5" t="s">
        <v>231</v>
      </c>
      <c r="AB13" s="5"/>
      <c r="AC13" s="5"/>
      <c r="AD13" s="5"/>
      <c r="AE13" s="5" t="s">
        <v>213</v>
      </c>
      <c r="AF13" s="5" t="s">
        <v>111</v>
      </c>
      <c r="AG13" s="5" t="s">
        <v>80</v>
      </c>
      <c r="AH13" s="5"/>
      <c r="AI13" s="5"/>
      <c r="AJ13" s="5"/>
      <c r="AK13" s="5" t="s">
        <v>123</v>
      </c>
      <c r="AL13" s="5"/>
      <c r="AM13" s="5"/>
      <c r="AN13" s="5" t="s">
        <v>176</v>
      </c>
      <c r="AO13" s="5" t="s">
        <v>276</v>
      </c>
      <c r="AP13" s="5" t="s">
        <v>334</v>
      </c>
      <c r="AQ13" s="5" t="s">
        <v>73</v>
      </c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 t="s">
        <v>398</v>
      </c>
      <c r="BG13" s="5" t="s">
        <v>406</v>
      </c>
      <c r="BH13" s="5"/>
      <c r="BI13" s="5"/>
      <c r="BJ13" s="5"/>
      <c r="BK13" s="5"/>
      <c r="BL13" s="5"/>
      <c r="BM13" s="10">
        <f>2*COUNTIF(Table1[[#This Row],[LPV Beh 9.9.]:[Column1]],"*/*")</f>
        <v>28</v>
      </c>
      <c r="BN13" s="23">
        <f>RANK(Table1[SOUCET], BM$2:BM$29)</f>
        <v>16</v>
      </c>
      <c r="BO13" s="25" t="s">
        <v>13</v>
      </c>
    </row>
    <row r="14" spans="1:67">
      <c r="A14" s="3" t="s">
        <v>14</v>
      </c>
      <c r="B14" s="1">
        <v>2007</v>
      </c>
      <c r="C14" s="5" t="s">
        <v>44</v>
      </c>
      <c r="D14" s="5" t="s">
        <v>60</v>
      </c>
      <c r="E14" s="5" t="s">
        <v>77</v>
      </c>
      <c r="F14" s="5"/>
      <c r="G14" s="5"/>
      <c r="H14" s="5"/>
      <c r="I14" s="5" t="s">
        <v>51</v>
      </c>
      <c r="J14" s="5" t="s">
        <v>76</v>
      </c>
      <c r="K14" s="5"/>
      <c r="L14" s="5"/>
      <c r="M14" s="5"/>
      <c r="N14" s="5"/>
      <c r="O14" s="5"/>
      <c r="P14" s="5"/>
      <c r="Q14" s="5"/>
      <c r="R14" s="5"/>
      <c r="S14" s="5"/>
      <c r="T14" s="5" t="s">
        <v>213</v>
      </c>
      <c r="U14" s="5"/>
      <c r="V14" s="5"/>
      <c r="W14" s="5"/>
      <c r="X14" s="5"/>
      <c r="Y14" s="5"/>
      <c r="Z14" s="5"/>
      <c r="AA14" s="5"/>
      <c r="AB14" s="5"/>
      <c r="AC14" s="5"/>
      <c r="AD14" s="5"/>
      <c r="AE14" s="5" t="s">
        <v>273</v>
      </c>
      <c r="AF14" s="5" t="s">
        <v>96</v>
      </c>
      <c r="AG14" s="5" t="s">
        <v>276</v>
      </c>
      <c r="AH14" s="5"/>
      <c r="AI14" s="5"/>
      <c r="AJ14" s="5"/>
      <c r="AK14" s="5" t="s">
        <v>45</v>
      </c>
      <c r="AL14" s="5"/>
      <c r="AM14" s="5"/>
      <c r="AN14" s="5" t="s">
        <v>313</v>
      </c>
      <c r="AO14" s="5"/>
      <c r="AP14" s="5" t="s">
        <v>262</v>
      </c>
      <c r="AQ14" s="5" t="s">
        <v>81</v>
      </c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 t="s">
        <v>397</v>
      </c>
      <c r="BG14" s="5" t="s">
        <v>405</v>
      </c>
      <c r="BH14" s="5"/>
      <c r="BI14" s="5"/>
      <c r="BJ14" s="5"/>
      <c r="BK14" s="5"/>
      <c r="BL14" s="5"/>
      <c r="BM14" s="8">
        <f>2*COUNTIF(Table1[[#This Row],[LPV Beh 9.9.]:[Column1]],"*/*")</f>
        <v>30</v>
      </c>
      <c r="BN14" s="23">
        <f>RANK(Table1[SOUCET], BM$2:BM$29)</f>
        <v>14</v>
      </c>
      <c r="BO14" s="24" t="s">
        <v>14</v>
      </c>
    </row>
    <row r="15" spans="1:67">
      <c r="A15" s="4" t="s">
        <v>15</v>
      </c>
      <c r="B15" s="2">
        <v>2007</v>
      </c>
      <c r="C15" s="5"/>
      <c r="D15" s="5"/>
      <c r="E15" s="5"/>
      <c r="F15" s="5"/>
      <c r="G15" s="5"/>
      <c r="H15" s="5"/>
      <c r="I15" s="5"/>
      <c r="J15" s="5" t="s">
        <v>95</v>
      </c>
      <c r="K15" s="5"/>
      <c r="L15" s="5"/>
      <c r="M15" s="5"/>
      <c r="N15" s="5"/>
      <c r="O15" s="5"/>
      <c r="P15" s="5"/>
      <c r="Q15" s="5"/>
      <c r="R15" s="5"/>
      <c r="S15" s="5"/>
      <c r="T15" s="5" t="s">
        <v>59</v>
      </c>
      <c r="U15" s="5"/>
      <c r="V15" s="5"/>
      <c r="W15" s="5"/>
      <c r="X15" s="5"/>
      <c r="Y15" s="5"/>
      <c r="Z15" s="5"/>
      <c r="AA15" s="5"/>
      <c r="AB15" s="5"/>
      <c r="AC15" s="5"/>
      <c r="AD15" s="5"/>
      <c r="AE15" s="5" t="s">
        <v>139</v>
      </c>
      <c r="AF15" s="5" t="s">
        <v>264</v>
      </c>
      <c r="AG15" s="5"/>
      <c r="AH15" s="5"/>
      <c r="AI15" s="5"/>
      <c r="AJ15" s="5"/>
      <c r="AK15" s="5"/>
      <c r="AL15" s="5"/>
      <c r="AM15" s="5"/>
      <c r="AN15" s="5" t="s">
        <v>314</v>
      </c>
      <c r="AO15" s="5" t="s">
        <v>131</v>
      </c>
      <c r="AP15" s="5" t="s">
        <v>59</v>
      </c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10">
        <f>2*COUNTIF(Table1[[#This Row],[LPV Beh 9.9.]:[Column1]],"*/*")</f>
        <v>14</v>
      </c>
      <c r="BN15" s="23">
        <f>RANK(Table1[SOUCET], BM$2:BM$29)</f>
        <v>23</v>
      </c>
      <c r="BO15" s="25" t="s">
        <v>15</v>
      </c>
    </row>
    <row r="16" spans="1:67">
      <c r="A16" s="3" t="s">
        <v>16</v>
      </c>
      <c r="B16" s="1">
        <v>2009</v>
      </c>
      <c r="C16" s="5" t="s">
        <v>41</v>
      </c>
      <c r="D16" s="5" t="s">
        <v>57</v>
      </c>
      <c r="E16" s="5"/>
      <c r="F16" s="5" t="s">
        <v>90</v>
      </c>
      <c r="G16" s="5"/>
      <c r="H16" s="5" t="s">
        <v>81</v>
      </c>
      <c r="I16" s="5" t="s">
        <v>65</v>
      </c>
      <c r="J16" s="5" t="s">
        <v>45</v>
      </c>
      <c r="K16" s="5"/>
      <c r="L16" s="5"/>
      <c r="M16" s="5"/>
      <c r="N16" s="5"/>
      <c r="O16" s="5"/>
      <c r="P16" s="5"/>
      <c r="Q16" s="5"/>
      <c r="R16" s="5"/>
      <c r="S16" s="5"/>
      <c r="T16" s="5" t="s">
        <v>209</v>
      </c>
      <c r="U16" s="5"/>
      <c r="V16" s="5"/>
      <c r="W16" s="5"/>
      <c r="X16" s="5"/>
      <c r="Y16" s="5"/>
      <c r="Z16" s="5"/>
      <c r="AA16" s="5"/>
      <c r="AB16" s="5"/>
      <c r="AC16" s="5"/>
      <c r="AD16" s="5"/>
      <c r="AE16" s="5" t="s">
        <v>270</v>
      </c>
      <c r="AF16" s="5" t="s">
        <v>260</v>
      </c>
      <c r="AG16" s="5" t="s">
        <v>280</v>
      </c>
      <c r="AH16" s="5"/>
      <c r="AI16" s="5"/>
      <c r="AJ16" s="5"/>
      <c r="AK16" s="5" t="s">
        <v>294</v>
      </c>
      <c r="AL16" s="5"/>
      <c r="AM16" s="5"/>
      <c r="AN16" s="5"/>
      <c r="AO16" s="5" t="s">
        <v>326</v>
      </c>
      <c r="AP16" s="5" t="s">
        <v>330</v>
      </c>
      <c r="AQ16" s="5" t="s">
        <v>341</v>
      </c>
      <c r="AR16" s="5" t="s">
        <v>255</v>
      </c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 t="s">
        <v>395</v>
      </c>
      <c r="BG16" s="5" t="s">
        <v>403</v>
      </c>
      <c r="BH16" s="5"/>
      <c r="BI16" s="5"/>
      <c r="BJ16" s="5"/>
      <c r="BK16" s="5"/>
      <c r="BL16" s="5"/>
      <c r="BM16" s="8">
        <f>2*COUNTIF(Table1[[#This Row],[LPV Beh 9.9.]:[Column1]],"*/*")</f>
        <v>34</v>
      </c>
      <c r="BN16" s="23">
        <f>RANK(Table1[SOUCET], BM$2:BM$29)</f>
        <v>10</v>
      </c>
      <c r="BO16" s="24" t="s">
        <v>16</v>
      </c>
    </row>
    <row r="17" spans="1:67">
      <c r="A17" s="4" t="s">
        <v>17</v>
      </c>
      <c r="B17" s="2">
        <v>2009</v>
      </c>
      <c r="C17" s="5" t="s">
        <v>42</v>
      </c>
      <c r="D17" s="5" t="s">
        <v>58</v>
      </c>
      <c r="E17" s="5"/>
      <c r="F17" s="5" t="s">
        <v>91</v>
      </c>
      <c r="G17" s="5"/>
      <c r="H17" s="5"/>
      <c r="I17" s="5" t="s">
        <v>49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 t="s">
        <v>208</v>
      </c>
      <c r="U17" s="5"/>
      <c r="V17" s="5"/>
      <c r="W17" s="5"/>
      <c r="X17" s="5"/>
      <c r="Y17" s="5"/>
      <c r="Z17" s="5"/>
      <c r="AA17" s="5"/>
      <c r="AB17" s="5"/>
      <c r="AC17" s="5"/>
      <c r="AD17" s="5"/>
      <c r="AE17" s="5" t="s">
        <v>165</v>
      </c>
      <c r="AF17" s="5" t="s">
        <v>261</v>
      </c>
      <c r="AG17" s="5" t="s">
        <v>282</v>
      </c>
      <c r="AH17" s="5"/>
      <c r="AI17" s="5"/>
      <c r="AJ17" s="5"/>
      <c r="AK17" s="5"/>
      <c r="AL17" s="5"/>
      <c r="AM17" s="5"/>
      <c r="AN17" s="5" t="s">
        <v>310</v>
      </c>
      <c r="AO17" s="5" t="s">
        <v>137</v>
      </c>
      <c r="AP17" s="5" t="s">
        <v>331</v>
      </c>
      <c r="AQ17" s="5" t="s">
        <v>342</v>
      </c>
      <c r="AR17" s="5" t="s">
        <v>346</v>
      </c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10">
        <f>2*COUNTIF(Table1[[#This Row],[LPV Beh 9.9.]:[Column1]],"*/*")</f>
        <v>26</v>
      </c>
      <c r="BN17" s="23">
        <f>RANK(Table1[SOUCET], BM$2:BM$29)</f>
        <v>19</v>
      </c>
      <c r="BO17" s="25" t="s">
        <v>17</v>
      </c>
    </row>
    <row r="18" spans="1:67">
      <c r="A18" s="3" t="s">
        <v>18</v>
      </c>
      <c r="B18" s="1">
        <v>2009</v>
      </c>
      <c r="C18" s="5" t="s">
        <v>39</v>
      </c>
      <c r="D18" s="5" t="s">
        <v>36</v>
      </c>
      <c r="E18" s="5" t="s">
        <v>74</v>
      </c>
      <c r="F18" s="5" t="s">
        <v>89</v>
      </c>
      <c r="G18" s="5"/>
      <c r="H18" s="5" t="s">
        <v>115</v>
      </c>
      <c r="I18" s="5"/>
      <c r="J18" s="5" t="s">
        <v>137</v>
      </c>
      <c r="K18" s="5"/>
      <c r="L18" s="5"/>
      <c r="M18" s="5"/>
      <c r="N18" s="5"/>
      <c r="O18" s="5"/>
      <c r="P18" s="5"/>
      <c r="Q18" s="5"/>
      <c r="R18" s="5"/>
      <c r="S18" s="5"/>
      <c r="T18" s="5" t="s">
        <v>207</v>
      </c>
      <c r="U18" s="5"/>
      <c r="V18" s="5"/>
      <c r="W18" s="5"/>
      <c r="X18" s="5"/>
      <c r="Y18" s="5"/>
      <c r="Z18" s="5"/>
      <c r="AA18" s="5"/>
      <c r="AB18" s="5"/>
      <c r="AC18" s="5"/>
      <c r="AD18" s="5"/>
      <c r="AE18" s="5" t="s">
        <v>268</v>
      </c>
      <c r="AF18" s="5" t="s">
        <v>67</v>
      </c>
      <c r="AG18" s="5" t="s">
        <v>278</v>
      </c>
      <c r="AH18" s="5"/>
      <c r="AI18" s="5"/>
      <c r="AJ18" s="5"/>
      <c r="AK18" s="5" t="s">
        <v>292</v>
      </c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8">
        <f>2*COUNTIF(Table1[[#This Row],[LPV Beh 9.9.]:[Column1]],"*/*")</f>
        <v>22</v>
      </c>
      <c r="BN18" s="23">
        <f>RANK(Table1[SOUCET], BM$2:BM$29)</f>
        <v>21</v>
      </c>
      <c r="BO18" s="24" t="s">
        <v>18</v>
      </c>
    </row>
    <row r="19" spans="1:67">
      <c r="A19" s="4" t="s">
        <v>19</v>
      </c>
      <c r="B19" s="2">
        <v>2009</v>
      </c>
      <c r="C19" s="5" t="s">
        <v>38</v>
      </c>
      <c r="D19" s="5" t="s">
        <v>55</v>
      </c>
      <c r="E19" s="5" t="s">
        <v>75</v>
      </c>
      <c r="F19" s="5"/>
      <c r="G19" s="5"/>
      <c r="H19" s="5"/>
      <c r="I19" s="5" t="s">
        <v>128</v>
      </c>
      <c r="J19" s="5" t="s">
        <v>139</v>
      </c>
      <c r="K19" s="5"/>
      <c r="L19" s="5"/>
      <c r="M19" s="5"/>
      <c r="N19" s="5"/>
      <c r="O19" s="5"/>
      <c r="P19" s="5"/>
      <c r="Q19" s="5"/>
      <c r="R19" s="5"/>
      <c r="S19" s="5"/>
      <c r="T19" s="5" t="s">
        <v>206</v>
      </c>
      <c r="U19" s="5"/>
      <c r="V19" s="5"/>
      <c r="W19" s="5"/>
      <c r="X19" s="5"/>
      <c r="Y19" s="5"/>
      <c r="Z19" s="5"/>
      <c r="AA19" s="5"/>
      <c r="AB19" s="5"/>
      <c r="AC19" s="5"/>
      <c r="AD19" s="5"/>
      <c r="AE19" s="5" t="s">
        <v>268</v>
      </c>
      <c r="AF19" s="5" t="s">
        <v>213</v>
      </c>
      <c r="AG19" s="5" t="s">
        <v>277</v>
      </c>
      <c r="AH19" s="5"/>
      <c r="AI19" s="5"/>
      <c r="AJ19" s="5"/>
      <c r="AK19" s="5" t="s">
        <v>293</v>
      </c>
      <c r="AL19" s="5"/>
      <c r="AM19" s="5"/>
      <c r="AN19" s="5" t="s">
        <v>143</v>
      </c>
      <c r="AO19" s="5" t="s">
        <v>136</v>
      </c>
      <c r="AP19" s="5" t="s">
        <v>328</v>
      </c>
      <c r="AQ19" s="5" t="s">
        <v>339</v>
      </c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10">
        <f>2*COUNTIF(Table1[[#This Row],[LPV Beh 9.9.]:[Column1]],"*/*")</f>
        <v>28</v>
      </c>
      <c r="BN19" s="23">
        <f>RANK(Table1[SOUCET], BM$2:BM$29)</f>
        <v>16</v>
      </c>
      <c r="BO19" s="25" t="s">
        <v>19</v>
      </c>
    </row>
    <row r="20" spans="1:67">
      <c r="A20" s="3" t="s">
        <v>20</v>
      </c>
      <c r="B20" s="1">
        <v>2010</v>
      </c>
      <c r="C20" s="5" t="s">
        <v>37</v>
      </c>
      <c r="D20" s="5" t="s">
        <v>54</v>
      </c>
      <c r="E20" s="5" t="s">
        <v>73</v>
      </c>
      <c r="F20" s="5"/>
      <c r="G20" s="5"/>
      <c r="H20" s="5"/>
      <c r="I20" s="5" t="s">
        <v>111</v>
      </c>
      <c r="J20" s="5" t="s">
        <v>138</v>
      </c>
      <c r="K20" s="5"/>
      <c r="L20" s="5"/>
      <c r="M20" s="5"/>
      <c r="N20" s="5"/>
      <c r="O20" s="5"/>
      <c r="P20" s="5"/>
      <c r="Q20" s="5"/>
      <c r="R20" s="5"/>
      <c r="S20" s="5"/>
      <c r="T20" s="5" t="s">
        <v>205</v>
      </c>
      <c r="U20" s="5"/>
      <c r="V20" s="5"/>
      <c r="W20" s="5"/>
      <c r="X20" s="5"/>
      <c r="Y20" s="5"/>
      <c r="Z20" s="5"/>
      <c r="AA20" s="5"/>
      <c r="AB20" s="5"/>
      <c r="AC20" s="5"/>
      <c r="AD20" s="5"/>
      <c r="AE20" s="5" t="s">
        <v>267</v>
      </c>
      <c r="AF20" s="5" t="s">
        <v>57</v>
      </c>
      <c r="AG20" s="5" t="s">
        <v>279</v>
      </c>
      <c r="AH20" s="5"/>
      <c r="AI20" s="5"/>
      <c r="AJ20" s="5"/>
      <c r="AK20" s="5" t="s">
        <v>270</v>
      </c>
      <c r="AL20" s="5"/>
      <c r="AM20" s="5"/>
      <c r="AN20" s="5" t="s">
        <v>309</v>
      </c>
      <c r="AO20" s="5" t="s">
        <v>122</v>
      </c>
      <c r="AP20" s="5" t="s">
        <v>259</v>
      </c>
      <c r="AQ20" s="5" t="s">
        <v>338</v>
      </c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 t="s">
        <v>393</v>
      </c>
      <c r="BG20" s="5" t="s">
        <v>401</v>
      </c>
      <c r="BH20" s="5"/>
      <c r="BI20" s="5"/>
      <c r="BJ20" s="5"/>
      <c r="BK20" s="5"/>
      <c r="BL20" s="5"/>
      <c r="BM20" s="8">
        <f>2*COUNTIF(Table1[[#This Row],[LPV Beh 9.9.]:[Column1]],"*/*")</f>
        <v>32</v>
      </c>
      <c r="BN20" s="23">
        <f>RANK(Table1[SOUCET], BM$2:BM$29)</f>
        <v>11</v>
      </c>
      <c r="BO20" s="24" t="s">
        <v>20</v>
      </c>
    </row>
    <row r="21" spans="1:67">
      <c r="A21" s="4" t="s">
        <v>21</v>
      </c>
      <c r="B21" s="2">
        <v>2010</v>
      </c>
      <c r="C21" s="5"/>
      <c r="D21" s="5"/>
      <c r="E21" s="5"/>
      <c r="F21" s="5" t="s">
        <v>76</v>
      </c>
      <c r="G21" s="5"/>
      <c r="H21" s="5"/>
      <c r="I21" s="5" t="s">
        <v>71</v>
      </c>
      <c r="J21" s="5" t="s">
        <v>125</v>
      </c>
      <c r="K21" s="5"/>
      <c r="L21" s="5"/>
      <c r="M21" s="5"/>
      <c r="N21" s="5"/>
      <c r="O21" s="5"/>
      <c r="P21" s="5"/>
      <c r="Q21" s="5"/>
      <c r="R21" s="5"/>
      <c r="S21" s="5"/>
      <c r="T21" s="5" t="s">
        <v>212</v>
      </c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 t="s">
        <v>263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10">
        <f>2*COUNTIF(Table1[[#This Row],[LPV Beh 9.9.]:[Column1]],"*/*")</f>
        <v>10</v>
      </c>
      <c r="BN21" s="23">
        <f>RANK(Table1[SOUCET], BM$2:BM$29)</f>
        <v>26</v>
      </c>
      <c r="BO21" s="25" t="s">
        <v>21</v>
      </c>
    </row>
    <row r="22" spans="1:67">
      <c r="A22" s="3" t="s">
        <v>22</v>
      </c>
      <c r="B22" s="1">
        <v>2010</v>
      </c>
      <c r="C22" s="5"/>
      <c r="D22" s="5"/>
      <c r="E22" s="5"/>
      <c r="F22" s="5"/>
      <c r="G22" s="5"/>
      <c r="H22" s="5"/>
      <c r="I22" s="5"/>
      <c r="J22" s="5" t="s">
        <v>140</v>
      </c>
      <c r="K22" s="5"/>
      <c r="L22" s="5"/>
      <c r="M22" s="5"/>
      <c r="N22" s="5"/>
      <c r="O22" s="5"/>
      <c r="P22" s="5"/>
      <c r="Q22" s="5"/>
      <c r="R22" s="5"/>
      <c r="S22" s="5"/>
      <c r="T22" s="5" t="s">
        <v>211</v>
      </c>
      <c r="U22" s="5"/>
      <c r="V22" s="5"/>
      <c r="W22" s="5"/>
      <c r="X22" s="5"/>
      <c r="Y22" s="5"/>
      <c r="Z22" s="5"/>
      <c r="AA22" s="5"/>
      <c r="AB22" s="5"/>
      <c r="AC22" s="5"/>
      <c r="AD22" s="5"/>
      <c r="AE22" s="5" t="s">
        <v>272</v>
      </c>
      <c r="AF22" s="5" t="s">
        <v>143</v>
      </c>
      <c r="AG22" s="5"/>
      <c r="AH22" s="5"/>
      <c r="AI22" s="5"/>
      <c r="AJ22" s="5"/>
      <c r="AK22" s="5"/>
      <c r="AL22" s="5"/>
      <c r="AM22" s="5"/>
      <c r="AN22" s="5" t="s">
        <v>312</v>
      </c>
      <c r="AO22" s="5" t="s">
        <v>327</v>
      </c>
      <c r="AP22" s="5" t="s">
        <v>333</v>
      </c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8">
        <f>2*COUNTIF(Table1[[#This Row],[LPV Beh 9.9.]:[Column1]],"*/*")</f>
        <v>14</v>
      </c>
      <c r="BN22" s="23">
        <f>RANK(Table1[SOUCET], BM$2:BM$29)</f>
        <v>23</v>
      </c>
      <c r="BO22" s="24" t="s">
        <v>22</v>
      </c>
    </row>
    <row r="23" spans="1:67">
      <c r="A23" s="4" t="s">
        <v>23</v>
      </c>
      <c r="B23" s="2">
        <v>2010</v>
      </c>
      <c r="C23" s="5" t="s">
        <v>43</v>
      </c>
      <c r="D23" s="5" t="s">
        <v>59</v>
      </c>
      <c r="E23" s="5"/>
      <c r="F23" s="5" t="s">
        <v>92</v>
      </c>
      <c r="G23" s="5"/>
      <c r="H23" s="5" t="s">
        <v>117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 t="s">
        <v>210</v>
      </c>
      <c r="U23" s="5"/>
      <c r="V23" s="5"/>
      <c r="W23" s="5"/>
      <c r="X23" s="5"/>
      <c r="Y23" s="5"/>
      <c r="Z23" s="5"/>
      <c r="AA23" s="5" t="s">
        <v>232</v>
      </c>
      <c r="AB23" s="5"/>
      <c r="AC23" s="5"/>
      <c r="AD23" s="5"/>
      <c r="AE23" s="5" t="s">
        <v>271</v>
      </c>
      <c r="AF23" s="5" t="s">
        <v>262</v>
      </c>
      <c r="AG23" s="5" t="s">
        <v>281</v>
      </c>
      <c r="AH23" s="5"/>
      <c r="AI23" s="5"/>
      <c r="AJ23" s="5"/>
      <c r="AK23" s="5" t="s">
        <v>295</v>
      </c>
      <c r="AL23" s="5"/>
      <c r="AM23" s="5"/>
      <c r="AN23" s="5" t="s">
        <v>311</v>
      </c>
      <c r="AO23" s="5" t="s">
        <v>138</v>
      </c>
      <c r="AP23" s="5" t="s">
        <v>332</v>
      </c>
      <c r="AQ23" s="5" t="s">
        <v>343</v>
      </c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 t="s">
        <v>394</v>
      </c>
      <c r="BG23" s="5" t="s">
        <v>402</v>
      </c>
      <c r="BH23" s="5"/>
      <c r="BI23" s="5"/>
      <c r="BJ23" s="5"/>
      <c r="BK23" s="5"/>
      <c r="BL23" s="5"/>
      <c r="BM23" s="10">
        <f>2*COUNTIF(Table1[[#This Row],[LPV Beh 9.9.]:[Column1]],"*/*")</f>
        <v>32</v>
      </c>
      <c r="BN23" s="23">
        <f>RANK(Table1[SOUCET], BM$2:BM$29)</f>
        <v>11</v>
      </c>
      <c r="BO23" s="25" t="s">
        <v>23</v>
      </c>
    </row>
    <row r="24" spans="1:67">
      <c r="A24" s="3" t="s">
        <v>24</v>
      </c>
      <c r="B24" s="1">
        <v>2010</v>
      </c>
      <c r="C24" s="5" t="s">
        <v>40</v>
      </c>
      <c r="D24" s="5" t="s">
        <v>56</v>
      </c>
      <c r="E24" s="5" t="s">
        <v>76</v>
      </c>
      <c r="F24" s="5" t="s">
        <v>88</v>
      </c>
      <c r="G24" s="5"/>
      <c r="H24" s="5" t="s">
        <v>116</v>
      </c>
      <c r="I24" s="5" t="s">
        <v>60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 t="s">
        <v>204</v>
      </c>
      <c r="U24" s="5"/>
      <c r="V24" s="5"/>
      <c r="W24" s="5"/>
      <c r="X24" s="5"/>
      <c r="Y24" s="5"/>
      <c r="Z24" s="5"/>
      <c r="AA24" s="5"/>
      <c r="AB24" s="5"/>
      <c r="AC24" s="5"/>
      <c r="AD24" s="5"/>
      <c r="AE24" s="5" t="s">
        <v>269</v>
      </c>
      <c r="AF24" s="5" t="s">
        <v>58</v>
      </c>
      <c r="AG24" s="5"/>
      <c r="AH24" s="5"/>
      <c r="AI24" s="5"/>
      <c r="AJ24" s="5"/>
      <c r="AK24" s="5"/>
      <c r="AL24" s="5"/>
      <c r="AM24" s="5"/>
      <c r="AN24" s="5" t="s">
        <v>263</v>
      </c>
      <c r="AO24" s="5" t="s">
        <v>127</v>
      </c>
      <c r="AP24" s="5" t="s">
        <v>329</v>
      </c>
      <c r="AQ24" s="5" t="s">
        <v>340</v>
      </c>
      <c r="AR24" s="5" t="s">
        <v>273</v>
      </c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8">
        <f>2*COUNTIF(Table1[[#This Row],[LPV Beh 9.9.]:[Column1]],"*/*")</f>
        <v>28</v>
      </c>
      <c r="BN24" s="23">
        <f>RANK(Table1[SOUCET], BM$2:BM$29)</f>
        <v>16</v>
      </c>
      <c r="BO24" s="24" t="s">
        <v>24</v>
      </c>
    </row>
    <row r="25" spans="1:67">
      <c r="A25" s="4" t="s">
        <v>25</v>
      </c>
      <c r="B25" s="2">
        <v>2011</v>
      </c>
      <c r="C25" s="5"/>
      <c r="D25" s="5"/>
      <c r="E25" s="5" t="s">
        <v>65</v>
      </c>
      <c r="F25" s="5"/>
      <c r="G25" s="5" t="s">
        <v>109</v>
      </c>
      <c r="H25" s="5" t="s">
        <v>111</v>
      </c>
      <c r="I25" s="5" t="s">
        <v>122</v>
      </c>
      <c r="J25" s="5" t="s">
        <v>61</v>
      </c>
      <c r="K25" s="5"/>
      <c r="L25" s="5"/>
      <c r="M25" s="5"/>
      <c r="N25" s="5"/>
      <c r="O25" s="5"/>
      <c r="P25" s="5"/>
      <c r="Q25" s="5"/>
      <c r="R25" s="5"/>
      <c r="S25" s="5"/>
      <c r="T25" s="5" t="s">
        <v>134</v>
      </c>
      <c r="U25" s="5"/>
      <c r="V25" s="5"/>
      <c r="W25" s="5"/>
      <c r="X25" s="5"/>
      <c r="Y25" s="5"/>
      <c r="Z25" s="5"/>
      <c r="AA25" s="5"/>
      <c r="AB25" s="5"/>
      <c r="AC25" s="5"/>
      <c r="AD25" s="5"/>
      <c r="AE25" s="5" t="s">
        <v>141</v>
      </c>
      <c r="AF25" s="5" t="s">
        <v>65</v>
      </c>
      <c r="AG25" s="5" t="s">
        <v>215</v>
      </c>
      <c r="AH25" s="5"/>
      <c r="AI25" s="5"/>
      <c r="AJ25" s="5"/>
      <c r="AK25" s="5" t="s">
        <v>237</v>
      </c>
      <c r="AL25" s="5"/>
      <c r="AM25" s="5"/>
      <c r="AN25" s="5" t="s">
        <v>49</v>
      </c>
      <c r="AO25" s="5" t="s">
        <v>113</v>
      </c>
      <c r="AP25" s="5" t="s">
        <v>136</v>
      </c>
      <c r="AQ25" s="5" t="s">
        <v>335</v>
      </c>
      <c r="AR25" s="5" t="s">
        <v>58</v>
      </c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10">
        <f>2*COUNTIF(Table1[[#This Row],[LPV Beh 9.9.]:[Column1]],"*/*")</f>
        <v>30</v>
      </c>
      <c r="BN25" s="23">
        <f>RANK(Table1[SOUCET], BM$2:BM$29)</f>
        <v>14</v>
      </c>
      <c r="BO25" s="25" t="s">
        <v>25</v>
      </c>
    </row>
    <row r="26" spans="1:67">
      <c r="A26" s="3" t="s">
        <v>26</v>
      </c>
      <c r="B26" s="1">
        <v>2011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 t="s">
        <v>203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 t="s">
        <v>234</v>
      </c>
      <c r="AG26" s="5"/>
      <c r="AH26" s="5"/>
      <c r="AI26" s="5"/>
      <c r="AJ26" s="5"/>
      <c r="AK26" s="5"/>
      <c r="AL26" s="5"/>
      <c r="AM26" s="5"/>
      <c r="AN26" s="5"/>
      <c r="AO26" s="5" t="s">
        <v>75</v>
      </c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8">
        <f>2*COUNTIF(Table1[[#This Row],[LPV Beh 9.9.]:[Column1]],"*/*")</f>
        <v>6</v>
      </c>
      <c r="BN26" s="23">
        <f>RANK(Table1[SOUCET], BM$2:BM$29)</f>
        <v>28</v>
      </c>
      <c r="BO26" s="24" t="s">
        <v>26</v>
      </c>
    </row>
    <row r="27" spans="1:67">
      <c r="A27" s="4" t="s">
        <v>27</v>
      </c>
      <c r="B27" s="2">
        <v>2012</v>
      </c>
      <c r="C27" s="5" t="s">
        <v>36</v>
      </c>
      <c r="D27" s="5" t="s">
        <v>53</v>
      </c>
      <c r="E27" s="5" t="s">
        <v>71</v>
      </c>
      <c r="F27" s="5" t="s">
        <v>87</v>
      </c>
      <c r="G27" s="5"/>
      <c r="H27" s="5" t="s">
        <v>66</v>
      </c>
      <c r="I27" s="5" t="s">
        <v>136</v>
      </c>
      <c r="J27" s="5" t="s">
        <v>135</v>
      </c>
      <c r="K27" s="5"/>
      <c r="L27" s="5"/>
      <c r="M27" s="5"/>
      <c r="N27" s="5"/>
      <c r="O27" s="5"/>
      <c r="P27" s="5"/>
      <c r="Q27" s="5"/>
      <c r="R27" s="5"/>
      <c r="S27" s="5"/>
      <c r="T27" s="5" t="s">
        <v>201</v>
      </c>
      <c r="U27" s="5"/>
      <c r="V27" s="5"/>
      <c r="W27" s="5"/>
      <c r="X27" s="5"/>
      <c r="Y27" s="5"/>
      <c r="Z27" s="5" t="s">
        <v>236</v>
      </c>
      <c r="AA27" s="5"/>
      <c r="AB27" s="5"/>
      <c r="AC27" s="5"/>
      <c r="AD27" s="5"/>
      <c r="AE27" s="5" t="s">
        <v>236</v>
      </c>
      <c r="AF27" s="5" t="s">
        <v>215</v>
      </c>
      <c r="AG27" s="5"/>
      <c r="AH27" s="5"/>
      <c r="AI27" s="5"/>
      <c r="AJ27" s="5"/>
      <c r="AK27" s="5" t="s">
        <v>66</v>
      </c>
      <c r="AL27" s="5"/>
      <c r="AM27" s="5"/>
      <c r="AN27" s="5"/>
      <c r="AO27" s="5" t="s">
        <v>53</v>
      </c>
      <c r="AP27" s="5"/>
      <c r="AQ27" s="5" t="s">
        <v>336</v>
      </c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 t="s">
        <v>215</v>
      </c>
      <c r="BK27" s="5" t="s">
        <v>96</v>
      </c>
      <c r="BL27" s="5"/>
      <c r="BM27" s="10">
        <f>2*COUNTIF(Table1[[#This Row],[LPV Beh 9.9.]:[Column1]],"*/*")</f>
        <v>32</v>
      </c>
      <c r="BN27" s="23">
        <f>RANK(Table1[SOUCET], BM$2:BM$29)</f>
        <v>11</v>
      </c>
      <c r="BO27" s="25" t="s">
        <v>27</v>
      </c>
    </row>
    <row r="28" spans="1:67">
      <c r="A28" s="3" t="s">
        <v>28</v>
      </c>
      <c r="B28" s="1">
        <v>2012</v>
      </c>
      <c r="C28" s="5"/>
      <c r="D28" s="5"/>
      <c r="E28" s="5" t="s">
        <v>72</v>
      </c>
      <c r="F28" s="5" t="s">
        <v>78</v>
      </c>
      <c r="G28" s="5"/>
      <c r="H28" s="5" t="s">
        <v>86</v>
      </c>
      <c r="I28" s="5"/>
      <c r="J28" s="5" t="s">
        <v>136</v>
      </c>
      <c r="K28" s="5"/>
      <c r="L28" s="5"/>
      <c r="M28" s="5"/>
      <c r="N28" s="5"/>
      <c r="O28" s="5"/>
      <c r="P28" s="5"/>
      <c r="Q28" s="5"/>
      <c r="R28" s="5"/>
      <c r="S28" s="5"/>
      <c r="T28" s="5" t="s">
        <v>202</v>
      </c>
      <c r="U28" s="5"/>
      <c r="V28" s="5"/>
      <c r="W28" s="5"/>
      <c r="X28" s="5"/>
      <c r="Y28" s="5"/>
      <c r="Z28" s="5"/>
      <c r="AA28" s="5"/>
      <c r="AB28" s="5"/>
      <c r="AC28" s="5"/>
      <c r="AD28" s="5"/>
      <c r="AE28" s="5" t="s">
        <v>86</v>
      </c>
      <c r="AF28" s="5" t="s">
        <v>259</v>
      </c>
      <c r="AG28" s="5" t="s">
        <v>276</v>
      </c>
      <c r="AH28" s="5"/>
      <c r="AI28" s="5"/>
      <c r="AJ28" s="5"/>
      <c r="AK28" s="5" t="s">
        <v>235</v>
      </c>
      <c r="AL28" s="5"/>
      <c r="AM28" s="5"/>
      <c r="AN28" s="5"/>
      <c r="AO28" s="5" t="s">
        <v>81</v>
      </c>
      <c r="AP28" s="5" t="s">
        <v>296</v>
      </c>
      <c r="AQ28" s="5" t="s">
        <v>337</v>
      </c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8">
        <f>2*COUNTIF(Table1[[#This Row],[LPV Beh 9.9.]:[Column1]],"*/*")</f>
        <v>24</v>
      </c>
      <c r="BN28" s="23">
        <f>RANK(Table1[SOUCET], BM$2:BM$29)</f>
        <v>20</v>
      </c>
      <c r="BO28" s="24" t="s">
        <v>28</v>
      </c>
    </row>
    <row r="29" spans="1:67">
      <c r="A29" s="4" t="s">
        <v>29</v>
      </c>
      <c r="B29" s="2">
        <v>2012</v>
      </c>
      <c r="C29" s="5"/>
      <c r="D29" s="5"/>
      <c r="E29" s="5"/>
      <c r="F29" s="5" t="s">
        <v>86</v>
      </c>
      <c r="G29" s="5"/>
      <c r="H29" s="5"/>
      <c r="I29" s="5" t="s">
        <v>45</v>
      </c>
      <c r="J29" s="5" t="s">
        <v>134</v>
      </c>
      <c r="K29" s="5"/>
      <c r="L29" s="5"/>
      <c r="M29" s="5"/>
      <c r="N29" s="5"/>
      <c r="O29" s="5"/>
      <c r="P29" s="5"/>
      <c r="Q29" s="5"/>
      <c r="R29" s="5"/>
      <c r="S29" s="5"/>
      <c r="T29" s="5" t="s">
        <v>200</v>
      </c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 t="s">
        <v>48</v>
      </c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17">
        <f>2*COUNTIF(Table1[[#This Row],[LPV Beh 9.9.]:[Column1]],"*/*")</f>
        <v>10</v>
      </c>
      <c r="BN29" s="23">
        <f>RANK(Table1[SOUCET], BM$2:BM$29)</f>
        <v>26</v>
      </c>
      <c r="BO29" s="25" t="s">
        <v>29</v>
      </c>
    </row>
    <row r="31" spans="1:67" s="5" customFormat="1">
      <c r="A31" s="5" t="s">
        <v>112</v>
      </c>
      <c r="B31" s="5">
        <v>2013</v>
      </c>
      <c r="F31" s="5" t="s">
        <v>113</v>
      </c>
      <c r="H31" s="5" t="s">
        <v>114</v>
      </c>
      <c r="I31" s="5" t="s">
        <v>125</v>
      </c>
    </row>
    <row r="32" spans="1:67" s="5" customFormat="1">
      <c r="A32" s="5" t="s">
        <v>126</v>
      </c>
      <c r="B32" s="5">
        <v>2013</v>
      </c>
      <c r="I32" s="5" t="s">
        <v>127</v>
      </c>
    </row>
    <row r="33" spans="1:59">
      <c r="A33" t="s">
        <v>383</v>
      </c>
      <c r="BF33" t="s">
        <v>396</v>
      </c>
      <c r="BG33" t="s">
        <v>404</v>
      </c>
    </row>
  </sheetData>
  <conditionalFormatting sqref="BN2:BN29">
    <cfRule type="cellIs" dxfId="157" priority="1" operator="between">
      <formula>1</formula>
      <formula>5</formula>
    </cfRule>
  </conditionalFormatting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1"/>
  <sheetViews>
    <sheetView tabSelected="1" workbookViewId="0">
      <pane xSplit="1" topLeftCell="AP1" activePane="topRight" state="frozen"/>
      <selection pane="topRight" activeCell="BB1" sqref="BB1"/>
    </sheetView>
  </sheetViews>
  <sheetFormatPr baseColWidth="10" defaultRowHeight="15" x14ac:dyDescent="0"/>
  <cols>
    <col min="1" max="1" width="17.33203125" customWidth="1"/>
    <col min="2" max="2" width="9.83203125" customWidth="1"/>
    <col min="3" max="61" width="3" style="26" customWidth="1"/>
    <col min="62" max="62" width="6.1640625" style="41" customWidth="1"/>
    <col min="63" max="63" width="6.1640625" style="26" customWidth="1"/>
    <col min="64" max="64" width="6.1640625" style="41" customWidth="1"/>
    <col min="65" max="65" width="8.33203125" style="26" customWidth="1"/>
    <col min="66" max="66" width="22.1640625" customWidth="1"/>
  </cols>
  <sheetData>
    <row r="1" spans="1:66" s="71" customFormat="1" ht="34" customHeight="1">
      <c r="A1" s="58" t="s">
        <v>0</v>
      </c>
      <c r="B1" s="58" t="s">
        <v>1</v>
      </c>
      <c r="C1" s="59" t="s">
        <v>32</v>
      </c>
      <c r="D1" s="59" t="s">
        <v>33</v>
      </c>
      <c r="E1" s="59" t="s">
        <v>34</v>
      </c>
      <c r="F1" s="59" t="s">
        <v>68</v>
      </c>
      <c r="G1" s="59" t="s">
        <v>69</v>
      </c>
      <c r="H1" s="59" t="s">
        <v>82</v>
      </c>
      <c r="I1" s="60" t="s">
        <v>84</v>
      </c>
      <c r="J1" s="59" t="s">
        <v>85</v>
      </c>
      <c r="K1" s="59" t="s">
        <v>100</v>
      </c>
      <c r="L1" s="60" t="s">
        <v>101</v>
      </c>
      <c r="M1" s="59" t="s">
        <v>102</v>
      </c>
      <c r="N1" s="59" t="s">
        <v>145</v>
      </c>
      <c r="O1" s="59" t="s">
        <v>146</v>
      </c>
      <c r="P1" s="59" t="s">
        <v>147</v>
      </c>
      <c r="Q1" s="59" t="s">
        <v>148</v>
      </c>
      <c r="R1" s="59" t="s">
        <v>150</v>
      </c>
      <c r="S1" s="59" t="s">
        <v>149</v>
      </c>
      <c r="T1" s="59" t="s">
        <v>168</v>
      </c>
      <c r="U1" s="59" t="s">
        <v>152</v>
      </c>
      <c r="V1" s="59" t="s">
        <v>169</v>
      </c>
      <c r="W1" s="59" t="s">
        <v>171</v>
      </c>
      <c r="X1" s="59" t="s">
        <v>153</v>
      </c>
      <c r="Y1" s="59" t="s">
        <v>170</v>
      </c>
      <c r="Z1" s="61" t="s">
        <v>179</v>
      </c>
      <c r="AA1" s="62" t="s">
        <v>172</v>
      </c>
      <c r="AB1" s="62" t="s">
        <v>173</v>
      </c>
      <c r="AC1" s="76" t="s">
        <v>180</v>
      </c>
      <c r="AD1" s="61" t="s">
        <v>181</v>
      </c>
      <c r="AE1" s="61" t="s">
        <v>182</v>
      </c>
      <c r="AF1" s="77" t="s">
        <v>195</v>
      </c>
      <c r="AG1" s="63" t="s">
        <v>183</v>
      </c>
      <c r="AH1" s="64" t="s">
        <v>198</v>
      </c>
      <c r="AI1" s="63" t="s">
        <v>317</v>
      </c>
      <c r="AJ1" s="65" t="s">
        <v>322</v>
      </c>
      <c r="AK1" s="65" t="s">
        <v>318</v>
      </c>
      <c r="AL1" s="78" t="s">
        <v>217</v>
      </c>
      <c r="AM1" s="62" t="s">
        <v>226</v>
      </c>
      <c r="AN1" s="62" t="s">
        <v>241</v>
      </c>
      <c r="AO1" s="77" t="s">
        <v>284</v>
      </c>
      <c r="AP1" s="63" t="s">
        <v>285</v>
      </c>
      <c r="AQ1" s="65" t="s">
        <v>286</v>
      </c>
      <c r="AR1" s="78" t="s">
        <v>287</v>
      </c>
      <c r="AS1" s="62" t="s">
        <v>299</v>
      </c>
      <c r="AT1" s="62" t="s">
        <v>319</v>
      </c>
      <c r="AU1" s="79" t="s">
        <v>320</v>
      </c>
      <c r="AV1" s="63" t="s">
        <v>321</v>
      </c>
      <c r="AW1" s="78" t="s">
        <v>348</v>
      </c>
      <c r="AX1" s="63" t="s">
        <v>350</v>
      </c>
      <c r="AY1" s="78" t="s">
        <v>349</v>
      </c>
      <c r="AZ1" s="79" t="s">
        <v>410</v>
      </c>
      <c r="BA1" s="79" t="s">
        <v>411</v>
      </c>
      <c r="BB1" s="79" t="s">
        <v>416</v>
      </c>
      <c r="BC1" s="79" t="s">
        <v>412</v>
      </c>
      <c r="BD1" s="79" t="s">
        <v>413</v>
      </c>
      <c r="BE1" s="79" t="s">
        <v>414</v>
      </c>
      <c r="BF1" s="79" t="s">
        <v>420</v>
      </c>
      <c r="BG1" s="79" t="s">
        <v>421</v>
      </c>
      <c r="BH1" s="79" t="s">
        <v>419</v>
      </c>
      <c r="BI1" s="59" t="s">
        <v>83</v>
      </c>
      <c r="BJ1" s="66" t="s">
        <v>104</v>
      </c>
      <c r="BK1" s="67" t="s">
        <v>196</v>
      </c>
      <c r="BL1" s="68" t="s">
        <v>197</v>
      </c>
      <c r="BM1" s="69" t="s">
        <v>108</v>
      </c>
      <c r="BN1" s="70" t="s">
        <v>142</v>
      </c>
    </row>
    <row r="2" spans="1:66">
      <c r="A2" s="3" t="s">
        <v>2</v>
      </c>
      <c r="B2" s="1">
        <v>2000</v>
      </c>
      <c r="C2" s="26">
        <v>1</v>
      </c>
      <c r="E2" s="26" t="s">
        <v>35</v>
      </c>
      <c r="F2" s="26">
        <v>1</v>
      </c>
      <c r="G2" s="26">
        <v>5</v>
      </c>
      <c r="H2" s="26">
        <v>1</v>
      </c>
      <c r="I2" s="26">
        <v>1</v>
      </c>
      <c r="J2" s="26">
        <v>1</v>
      </c>
      <c r="K2" s="26">
        <v>1</v>
      </c>
      <c r="L2" s="26">
        <v>1</v>
      </c>
      <c r="M2" s="26">
        <v>1</v>
      </c>
      <c r="N2" s="26">
        <v>1</v>
      </c>
      <c r="P2" s="26">
        <v>1</v>
      </c>
      <c r="S2" s="26">
        <v>1</v>
      </c>
      <c r="T2" s="26">
        <v>1</v>
      </c>
      <c r="U2" s="26">
        <v>1</v>
      </c>
      <c r="V2" s="26" t="s">
        <v>35</v>
      </c>
      <c r="X2" s="26">
        <v>1</v>
      </c>
      <c r="Y2" s="26">
        <v>1</v>
      </c>
      <c r="Z2" s="26">
        <v>1</v>
      </c>
      <c r="AA2" s="28"/>
      <c r="AB2" s="29">
        <v>1</v>
      </c>
      <c r="AC2" s="34">
        <v>1</v>
      </c>
      <c r="AD2" s="28">
        <v>1</v>
      </c>
      <c r="AE2" s="36">
        <v>1</v>
      </c>
      <c r="AF2" s="29">
        <v>1</v>
      </c>
      <c r="AG2" s="30">
        <v>1</v>
      </c>
      <c r="AH2" s="31"/>
      <c r="AI2" s="30">
        <v>1</v>
      </c>
      <c r="AJ2" s="27"/>
      <c r="AK2" s="27">
        <v>1</v>
      </c>
      <c r="AL2" s="31">
        <v>1</v>
      </c>
      <c r="AM2" s="28">
        <v>1</v>
      </c>
      <c r="AN2" s="36">
        <v>1</v>
      </c>
      <c r="AO2" s="29">
        <v>1</v>
      </c>
      <c r="AP2" s="30">
        <v>1</v>
      </c>
      <c r="AQ2" s="27"/>
      <c r="AR2" s="31">
        <v>1</v>
      </c>
      <c r="AS2" s="28"/>
      <c r="AT2" s="36"/>
      <c r="AU2" s="29"/>
      <c r="AV2" s="30">
        <v>1</v>
      </c>
      <c r="AW2" s="31">
        <v>1</v>
      </c>
      <c r="AX2" s="30">
        <v>1</v>
      </c>
      <c r="AY2" s="31"/>
      <c r="AZ2" s="27"/>
      <c r="BA2" s="27"/>
      <c r="BB2" s="27"/>
      <c r="BC2" s="27"/>
      <c r="BD2" s="27">
        <v>2</v>
      </c>
      <c r="BE2" s="27">
        <v>1</v>
      </c>
      <c r="BF2" s="27">
        <v>1</v>
      </c>
      <c r="BG2" s="27"/>
      <c r="BH2" s="27" t="s">
        <v>35</v>
      </c>
      <c r="BJ2" s="39">
        <f>COUNTIF(Table13[[#This Row],[Ct 7.9.]:[Column1]],"&lt;3")</f>
        <v>36</v>
      </c>
      <c r="BK2" s="38">
        <v>-3</v>
      </c>
      <c r="BL2" s="42">
        <f>Table13[[#This Row],[SOUCET]]+Table13[[#This Row],[uprava bodu]]</f>
        <v>33</v>
      </c>
      <c r="BM2" s="26">
        <f>RANK(Table13[UPR. SOUCET],BL$2:BL$29)</f>
        <v>5</v>
      </c>
      <c r="BN2" s="6" t="s">
        <v>2</v>
      </c>
    </row>
    <row r="3" spans="1:66">
      <c r="A3" s="4" t="s">
        <v>3</v>
      </c>
      <c r="B3" s="2">
        <v>2000</v>
      </c>
      <c r="C3" s="26">
        <v>1</v>
      </c>
      <c r="E3" s="26" t="s">
        <v>35</v>
      </c>
      <c r="I3" s="26">
        <v>1</v>
      </c>
      <c r="K3" s="26">
        <v>1</v>
      </c>
      <c r="L3" s="26">
        <v>1</v>
      </c>
      <c r="S3" s="26">
        <v>1</v>
      </c>
      <c r="V3" s="26">
        <v>1</v>
      </c>
      <c r="X3" s="26">
        <v>1</v>
      </c>
      <c r="Y3" s="26">
        <v>1</v>
      </c>
      <c r="AA3" s="30"/>
      <c r="AB3" s="31">
        <v>1</v>
      </c>
      <c r="AC3" s="34">
        <v>1</v>
      </c>
      <c r="AD3" s="30"/>
      <c r="AE3" s="27"/>
      <c r="AF3" s="31">
        <v>1</v>
      </c>
      <c r="AG3" s="30">
        <v>1</v>
      </c>
      <c r="AH3" s="31"/>
      <c r="AI3" s="30"/>
      <c r="AJ3" s="27"/>
      <c r="AK3" s="27"/>
      <c r="AL3" s="31"/>
      <c r="AM3" s="30">
        <v>1</v>
      </c>
      <c r="AN3" s="27"/>
      <c r="AO3" s="31"/>
      <c r="AP3" s="30"/>
      <c r="AQ3" s="27">
        <v>1</v>
      </c>
      <c r="AR3" s="31">
        <v>1</v>
      </c>
      <c r="AS3" s="30"/>
      <c r="AT3" s="27">
        <v>1</v>
      </c>
      <c r="AU3" s="31"/>
      <c r="AV3" s="30"/>
      <c r="AW3" s="31">
        <v>1</v>
      </c>
      <c r="AX3" s="30"/>
      <c r="AY3" s="31"/>
      <c r="AZ3" s="27"/>
      <c r="BA3" s="27"/>
      <c r="BB3" s="27"/>
      <c r="BC3" s="27"/>
      <c r="BD3" s="27">
        <v>1</v>
      </c>
      <c r="BE3" s="27"/>
      <c r="BF3" s="27"/>
      <c r="BG3" s="27"/>
      <c r="BH3" s="27"/>
      <c r="BJ3" s="39">
        <f>COUNTIF(Table13[[#This Row],[Ct 7.9.]:[Column1]],"&lt;3")</f>
        <v>18</v>
      </c>
      <c r="BK3" s="38"/>
      <c r="BL3" s="43">
        <f>Table13[[#This Row],[SOUCET]]+Table13[[#This Row],[uprava bodu]]</f>
        <v>18</v>
      </c>
      <c r="BM3" s="26">
        <f>RANK(Table13[UPR. SOUCET],BL$2:BL$29)</f>
        <v>17</v>
      </c>
      <c r="BN3" s="7" t="s">
        <v>3</v>
      </c>
    </row>
    <row r="4" spans="1:66">
      <c r="A4" s="3" t="s">
        <v>4</v>
      </c>
      <c r="B4" s="1">
        <v>2001</v>
      </c>
      <c r="Z4" s="26">
        <v>1</v>
      </c>
      <c r="AA4" s="30"/>
      <c r="AB4" s="31"/>
      <c r="AC4" s="34"/>
      <c r="AD4" s="30">
        <v>1</v>
      </c>
      <c r="AE4" s="27">
        <v>1</v>
      </c>
      <c r="AF4" s="31"/>
      <c r="AG4" s="30"/>
      <c r="AH4" s="31"/>
      <c r="AI4" s="30"/>
      <c r="AJ4" s="27"/>
      <c r="AK4" s="27"/>
      <c r="AL4" s="31"/>
      <c r="AM4" s="30"/>
      <c r="AN4" s="27"/>
      <c r="AO4" s="31"/>
      <c r="AP4" s="30"/>
      <c r="AQ4" s="27">
        <v>1</v>
      </c>
      <c r="AR4" s="31"/>
      <c r="AS4" s="30"/>
      <c r="AT4" s="27">
        <v>1</v>
      </c>
      <c r="AU4" s="31"/>
      <c r="AV4" s="30"/>
      <c r="AW4" s="31"/>
      <c r="AX4" s="30"/>
      <c r="AY4" s="31"/>
      <c r="AZ4" s="27"/>
      <c r="BA4" s="27"/>
      <c r="BB4" s="27"/>
      <c r="BC4" s="27"/>
      <c r="BD4" s="27"/>
      <c r="BE4" s="27"/>
      <c r="BF4" s="27"/>
      <c r="BG4" s="27"/>
      <c r="BH4" s="27"/>
      <c r="BJ4" s="39">
        <f>COUNTIF(Table13[[#This Row],[Ct 7.9.]:[Column1]],"&lt;3")</f>
        <v>5</v>
      </c>
      <c r="BK4" s="38"/>
      <c r="BL4" s="42">
        <f>Table13[[#This Row],[SOUCET]]+Table13[[#This Row],[uprava bodu]]</f>
        <v>5</v>
      </c>
      <c r="BM4" s="26">
        <f>RANK(Table13[UPR. SOUCET],BL$2:BL$29)</f>
        <v>27</v>
      </c>
      <c r="BN4" s="6" t="s">
        <v>4</v>
      </c>
    </row>
    <row r="5" spans="1:66">
      <c r="A5" s="4" t="s">
        <v>5</v>
      </c>
      <c r="B5" s="2">
        <v>2002</v>
      </c>
      <c r="X5" s="26">
        <v>1</v>
      </c>
      <c r="Y5" s="26">
        <v>1</v>
      </c>
      <c r="AA5" s="30">
        <v>1</v>
      </c>
      <c r="AB5" s="31">
        <v>1</v>
      </c>
      <c r="AC5" s="34"/>
      <c r="AD5" s="30"/>
      <c r="AE5" s="27">
        <v>1</v>
      </c>
      <c r="AF5" s="31"/>
      <c r="AG5" s="30">
        <v>1</v>
      </c>
      <c r="AH5" s="31"/>
      <c r="AI5" s="30"/>
      <c r="AJ5" s="27"/>
      <c r="AK5" s="27"/>
      <c r="AL5" s="31"/>
      <c r="AM5" s="30"/>
      <c r="AN5" s="27">
        <v>1</v>
      </c>
      <c r="AO5" s="31"/>
      <c r="AP5" s="30"/>
      <c r="AQ5" s="27"/>
      <c r="AR5" s="31"/>
      <c r="AS5" s="30"/>
      <c r="AT5" s="27"/>
      <c r="AU5" s="31"/>
      <c r="AV5" s="30"/>
      <c r="AW5" s="31"/>
      <c r="AX5" s="30"/>
      <c r="AY5" s="31"/>
      <c r="AZ5" s="27"/>
      <c r="BA5" s="27"/>
      <c r="BB5" s="27"/>
      <c r="BC5" s="27"/>
      <c r="BD5" s="27"/>
      <c r="BE5" s="27"/>
      <c r="BF5" s="27"/>
      <c r="BG5" s="27"/>
      <c r="BH5" s="27"/>
      <c r="BJ5" s="39">
        <f>COUNTIF(Table13[[#This Row],[Ct 7.9.]:[Column1]],"&lt;3")</f>
        <v>7</v>
      </c>
      <c r="BK5" s="38"/>
      <c r="BL5" s="43">
        <f>Table13[[#This Row],[SOUCET]]+Table13[[#This Row],[uprava bodu]]</f>
        <v>7</v>
      </c>
      <c r="BM5" s="26">
        <f>RANK(Table13[UPR. SOUCET],BL$2:BL$29)</f>
        <v>23</v>
      </c>
      <c r="BN5" s="7" t="s">
        <v>5</v>
      </c>
    </row>
    <row r="6" spans="1:66">
      <c r="A6" s="3" t="s">
        <v>6</v>
      </c>
      <c r="B6" s="1">
        <v>2002</v>
      </c>
      <c r="Z6" s="26">
        <v>1</v>
      </c>
      <c r="AA6" s="30"/>
      <c r="AB6" s="31">
        <v>1</v>
      </c>
      <c r="AC6" s="34"/>
      <c r="AD6" s="30">
        <v>1</v>
      </c>
      <c r="AE6" s="27">
        <v>1</v>
      </c>
      <c r="AF6" s="31"/>
      <c r="AG6" s="30">
        <v>1</v>
      </c>
      <c r="AH6" s="31"/>
      <c r="AI6" s="30"/>
      <c r="AJ6" s="27"/>
      <c r="AK6" s="27"/>
      <c r="AL6" s="31"/>
      <c r="AM6" s="30"/>
      <c r="AN6" s="27"/>
      <c r="AO6" s="31"/>
      <c r="AP6" s="30"/>
      <c r="AQ6" s="27">
        <v>1</v>
      </c>
      <c r="AR6" s="31"/>
      <c r="AS6" s="30"/>
      <c r="AT6" s="27">
        <v>1</v>
      </c>
      <c r="AU6" s="31"/>
      <c r="AV6" s="30"/>
      <c r="AW6" s="31"/>
      <c r="AX6" s="30"/>
      <c r="AY6" s="31"/>
      <c r="AZ6" s="27"/>
      <c r="BA6" s="27"/>
      <c r="BB6" s="27"/>
      <c r="BC6" s="27"/>
      <c r="BD6" s="27"/>
      <c r="BE6" s="27"/>
      <c r="BF6" s="27"/>
      <c r="BG6" s="27"/>
      <c r="BH6" s="27"/>
      <c r="BJ6" s="39">
        <f>COUNTIF(Table13[[#This Row],[Ct 7.9.]:[Column1]],"&lt;3")</f>
        <v>7</v>
      </c>
      <c r="BK6" s="38"/>
      <c r="BL6" s="42">
        <f>Table13[[#This Row],[SOUCET]]+Table13[[#This Row],[uprava bodu]]</f>
        <v>7</v>
      </c>
      <c r="BM6" s="26">
        <f>RANK(Table13[UPR. SOUCET],BL$2:BL$29)</f>
        <v>23</v>
      </c>
      <c r="BN6" s="6" t="s">
        <v>6</v>
      </c>
    </row>
    <row r="7" spans="1:66">
      <c r="A7" s="4" t="s">
        <v>7</v>
      </c>
      <c r="B7" s="2">
        <v>2002</v>
      </c>
      <c r="C7" s="26">
        <v>1</v>
      </c>
      <c r="E7" s="26">
        <v>2</v>
      </c>
      <c r="I7" s="26">
        <v>1</v>
      </c>
      <c r="K7" s="26">
        <v>1</v>
      </c>
      <c r="L7" s="26" t="s">
        <v>35</v>
      </c>
      <c r="M7" s="26">
        <v>1</v>
      </c>
      <c r="T7" s="26" t="s">
        <v>35</v>
      </c>
      <c r="U7" s="26">
        <v>5</v>
      </c>
      <c r="V7" s="26">
        <v>1</v>
      </c>
      <c r="Y7" s="26" t="s">
        <v>35</v>
      </c>
      <c r="Z7" s="26">
        <v>1</v>
      </c>
      <c r="AA7" s="30"/>
      <c r="AB7" s="31">
        <v>1</v>
      </c>
      <c r="AC7" s="34"/>
      <c r="AD7" s="30"/>
      <c r="AE7" s="27"/>
      <c r="AF7" s="31">
        <v>1</v>
      </c>
      <c r="AG7" s="30">
        <v>1</v>
      </c>
      <c r="AH7" s="31"/>
      <c r="AI7" s="30"/>
      <c r="AJ7" s="27"/>
      <c r="AK7" s="27">
        <v>1</v>
      </c>
      <c r="AL7" s="31">
        <v>1</v>
      </c>
      <c r="AM7" s="30">
        <v>1</v>
      </c>
      <c r="AN7" s="27"/>
      <c r="AO7" s="31"/>
      <c r="AP7" s="30"/>
      <c r="AQ7" s="27"/>
      <c r="AR7" s="31"/>
      <c r="AS7" s="30"/>
      <c r="AT7" s="27"/>
      <c r="AU7" s="31"/>
      <c r="AV7" s="30">
        <v>1</v>
      </c>
      <c r="AW7" s="31"/>
      <c r="AX7" s="30"/>
      <c r="AY7" s="31"/>
      <c r="AZ7" s="27"/>
      <c r="BA7" s="27"/>
      <c r="BB7" s="27"/>
      <c r="BC7" s="27"/>
      <c r="BD7" s="27"/>
      <c r="BE7" s="27"/>
      <c r="BF7" s="27"/>
      <c r="BG7" s="27"/>
      <c r="BH7" s="27"/>
      <c r="BJ7" s="39">
        <f>COUNTIF(Table13[[#This Row],[Ct 7.9.]:[Column1]],"&lt;3")</f>
        <v>14</v>
      </c>
      <c r="BK7" s="38"/>
      <c r="BL7" s="43">
        <f>Table13[[#This Row],[SOUCET]]+Table13[[#This Row],[uprava bodu]]</f>
        <v>14</v>
      </c>
      <c r="BM7" s="26">
        <f>RANK(Table13[UPR. SOUCET],BL$2:BL$29)</f>
        <v>21</v>
      </c>
      <c r="BN7" s="7" t="s">
        <v>7</v>
      </c>
    </row>
    <row r="8" spans="1:66">
      <c r="A8" s="3" t="s">
        <v>8</v>
      </c>
      <c r="B8" s="1">
        <v>2002</v>
      </c>
      <c r="C8" s="26">
        <v>1</v>
      </c>
      <c r="E8" s="26" t="s">
        <v>35</v>
      </c>
      <c r="F8" s="26">
        <v>1</v>
      </c>
      <c r="G8" s="26">
        <v>1</v>
      </c>
      <c r="H8" s="26">
        <v>1</v>
      </c>
      <c r="I8" s="26">
        <v>1</v>
      </c>
      <c r="J8" s="26">
        <v>1</v>
      </c>
      <c r="K8" s="26">
        <v>1</v>
      </c>
      <c r="L8" s="26">
        <v>1</v>
      </c>
      <c r="M8" s="26">
        <v>1</v>
      </c>
      <c r="N8" s="26">
        <v>1</v>
      </c>
      <c r="P8" s="26">
        <v>1</v>
      </c>
      <c r="Q8" s="26">
        <v>1</v>
      </c>
      <c r="S8" s="26">
        <v>1</v>
      </c>
      <c r="T8" s="26">
        <v>2</v>
      </c>
      <c r="U8" s="26">
        <v>1</v>
      </c>
      <c r="V8" s="26">
        <v>1</v>
      </c>
      <c r="Y8" s="26">
        <v>1</v>
      </c>
      <c r="Z8" s="26">
        <v>1</v>
      </c>
      <c r="AA8" s="30"/>
      <c r="AB8" s="31">
        <v>1</v>
      </c>
      <c r="AC8" s="34">
        <v>1</v>
      </c>
      <c r="AD8" s="30">
        <v>1</v>
      </c>
      <c r="AE8" s="27">
        <v>1</v>
      </c>
      <c r="AF8" s="31"/>
      <c r="AG8" s="30">
        <v>1</v>
      </c>
      <c r="AH8" s="31"/>
      <c r="AI8" s="30">
        <v>1</v>
      </c>
      <c r="AJ8" s="27"/>
      <c r="AK8" s="27">
        <v>1</v>
      </c>
      <c r="AL8" s="31">
        <v>1</v>
      </c>
      <c r="AM8" s="30"/>
      <c r="AN8" s="27"/>
      <c r="AO8" s="31"/>
      <c r="AP8" s="30"/>
      <c r="AQ8" s="27">
        <v>1</v>
      </c>
      <c r="AR8" s="31"/>
      <c r="AS8" s="30">
        <v>1</v>
      </c>
      <c r="AT8" s="27">
        <v>1</v>
      </c>
      <c r="AU8" s="31"/>
      <c r="AV8" s="30">
        <v>1</v>
      </c>
      <c r="AW8" s="31">
        <v>1</v>
      </c>
      <c r="AX8" s="30">
        <v>1</v>
      </c>
      <c r="AY8" s="31">
        <v>1</v>
      </c>
      <c r="AZ8" s="27"/>
      <c r="BA8" s="27">
        <v>1</v>
      </c>
      <c r="BB8" s="27"/>
      <c r="BC8" s="27"/>
      <c r="BD8" s="27">
        <v>1</v>
      </c>
      <c r="BE8" s="27">
        <v>1</v>
      </c>
      <c r="BF8" s="27"/>
      <c r="BG8" s="27"/>
      <c r="BH8" s="27" t="s">
        <v>35</v>
      </c>
      <c r="BJ8" s="39">
        <f>COUNTIF(Table13[[#This Row],[Ct 7.9.]:[Column1]],"&lt;3")</f>
        <v>36</v>
      </c>
      <c r="BK8" s="38">
        <v>-1</v>
      </c>
      <c r="BL8" s="42">
        <f>Table13[[#This Row],[SOUCET]]+Table13[[#This Row],[uprava bodu]]</f>
        <v>35</v>
      </c>
      <c r="BM8" s="26">
        <f>RANK(Table13[UPR. SOUCET],BL$2:BL$29)</f>
        <v>2</v>
      </c>
      <c r="BN8" s="6" t="s">
        <v>8</v>
      </c>
    </row>
    <row r="9" spans="1:66">
      <c r="A9" s="4" t="s">
        <v>9</v>
      </c>
      <c r="B9" s="2">
        <v>2003</v>
      </c>
      <c r="C9" s="26">
        <v>1</v>
      </c>
      <c r="E9" s="26">
        <v>1</v>
      </c>
      <c r="I9" s="26">
        <v>1</v>
      </c>
      <c r="J9" s="26">
        <v>1</v>
      </c>
      <c r="K9" s="26">
        <v>1</v>
      </c>
      <c r="L9" s="26" t="s">
        <v>35</v>
      </c>
      <c r="N9" s="26">
        <v>1</v>
      </c>
      <c r="P9" s="26">
        <v>1</v>
      </c>
      <c r="S9" s="26">
        <v>1</v>
      </c>
      <c r="T9" s="26">
        <v>1</v>
      </c>
      <c r="U9" s="26">
        <v>1</v>
      </c>
      <c r="V9" s="26" t="s">
        <v>35</v>
      </c>
      <c r="X9" s="26">
        <v>1</v>
      </c>
      <c r="AA9" s="30"/>
      <c r="AB9" s="31">
        <v>1</v>
      </c>
      <c r="AC9" s="34">
        <v>1</v>
      </c>
      <c r="AD9" s="30"/>
      <c r="AE9" s="27"/>
      <c r="AF9" s="31">
        <v>1</v>
      </c>
      <c r="AG9" s="30"/>
      <c r="AH9" s="31"/>
      <c r="AI9" s="30"/>
      <c r="AJ9" s="27"/>
      <c r="AK9" s="27"/>
      <c r="AL9" s="31"/>
      <c r="AM9" s="30"/>
      <c r="AN9" s="27"/>
      <c r="AO9" s="31">
        <v>1</v>
      </c>
      <c r="AP9" s="30"/>
      <c r="AQ9" s="27"/>
      <c r="AR9" s="31">
        <v>1</v>
      </c>
      <c r="AS9" s="30"/>
      <c r="AT9" s="27"/>
      <c r="AU9" s="31"/>
      <c r="AV9" s="30"/>
      <c r="AW9" s="31">
        <v>1</v>
      </c>
      <c r="AX9" s="30"/>
      <c r="AY9" s="31">
        <v>1</v>
      </c>
      <c r="AZ9" s="27"/>
      <c r="BA9" s="27"/>
      <c r="BB9" s="27"/>
      <c r="BC9" s="27"/>
      <c r="BD9" s="27"/>
      <c r="BE9" s="27"/>
      <c r="BF9" s="27"/>
      <c r="BG9" s="27"/>
      <c r="BH9" s="27">
        <v>1</v>
      </c>
      <c r="BJ9" s="39">
        <f>COUNTIF(Table13[[#This Row],[Ct 7.9.]:[Column1]],"&lt;3")</f>
        <v>19</v>
      </c>
      <c r="BK9" s="38"/>
      <c r="BL9" s="43">
        <f>Table13[[#This Row],[SOUCET]]+Table13[[#This Row],[uprava bodu]]</f>
        <v>19</v>
      </c>
      <c r="BM9" s="26">
        <f>RANK(Table13[UPR. SOUCET],BL$2:BL$29)</f>
        <v>14</v>
      </c>
      <c r="BN9" s="7" t="s">
        <v>9</v>
      </c>
    </row>
    <row r="10" spans="1:66">
      <c r="A10" s="3" t="s">
        <v>10</v>
      </c>
      <c r="B10" s="1">
        <v>2004</v>
      </c>
      <c r="C10" s="26">
        <v>1</v>
      </c>
      <c r="E10" s="26" t="s">
        <v>35</v>
      </c>
      <c r="F10" s="26">
        <v>1</v>
      </c>
      <c r="G10" s="26">
        <v>1</v>
      </c>
      <c r="I10" s="26">
        <v>1</v>
      </c>
      <c r="J10" s="26">
        <v>1</v>
      </c>
      <c r="K10" s="26">
        <v>1</v>
      </c>
      <c r="L10" s="26">
        <v>1</v>
      </c>
      <c r="M10" s="26">
        <v>1</v>
      </c>
      <c r="N10" s="26">
        <v>1</v>
      </c>
      <c r="P10" s="26">
        <v>1</v>
      </c>
      <c r="S10" s="26">
        <v>1</v>
      </c>
      <c r="T10" s="26" t="s">
        <v>35</v>
      </c>
      <c r="U10" s="26">
        <v>5</v>
      </c>
      <c r="V10" s="26">
        <v>1</v>
      </c>
      <c r="X10" s="26">
        <v>1</v>
      </c>
      <c r="Y10" s="26">
        <v>1</v>
      </c>
      <c r="Z10" s="26">
        <v>1</v>
      </c>
      <c r="AA10" s="30">
        <v>1</v>
      </c>
      <c r="AB10" s="31"/>
      <c r="AC10" s="34">
        <v>1</v>
      </c>
      <c r="AD10" s="30">
        <v>1</v>
      </c>
      <c r="AE10" s="27"/>
      <c r="AF10" s="31">
        <v>1</v>
      </c>
      <c r="AG10" s="30">
        <v>1</v>
      </c>
      <c r="AH10" s="31"/>
      <c r="AI10" s="30">
        <v>1</v>
      </c>
      <c r="AJ10" s="27"/>
      <c r="AK10" s="27">
        <v>1</v>
      </c>
      <c r="AL10" s="31">
        <v>1</v>
      </c>
      <c r="AM10" s="30"/>
      <c r="AN10" s="27">
        <v>1</v>
      </c>
      <c r="AO10" s="31">
        <v>1</v>
      </c>
      <c r="AP10" s="30">
        <v>1</v>
      </c>
      <c r="AQ10" s="27"/>
      <c r="AR10" s="31">
        <v>1</v>
      </c>
      <c r="AS10" s="30"/>
      <c r="AT10" s="27">
        <v>1</v>
      </c>
      <c r="AU10" s="31">
        <v>1</v>
      </c>
      <c r="AV10" s="30">
        <v>1</v>
      </c>
      <c r="AW10" s="31">
        <v>1</v>
      </c>
      <c r="AX10" s="30">
        <v>1</v>
      </c>
      <c r="AY10" s="31"/>
      <c r="AZ10" s="27"/>
      <c r="BA10" s="27">
        <v>1</v>
      </c>
      <c r="BB10" s="27"/>
      <c r="BC10" s="27"/>
      <c r="BD10" s="27">
        <v>1</v>
      </c>
      <c r="BE10" s="27">
        <v>5</v>
      </c>
      <c r="BF10" s="27">
        <v>1</v>
      </c>
      <c r="BG10" s="27"/>
      <c r="BH10" s="27">
        <v>1</v>
      </c>
      <c r="BJ10" s="39">
        <f>COUNTIF(Table13[[#This Row],[Ct 7.9.]:[Column1]],"&lt;3")</f>
        <v>36</v>
      </c>
      <c r="BK10" s="38">
        <v>-1</v>
      </c>
      <c r="BL10" s="42">
        <f>Table13[[#This Row],[SOUCET]]+Table13[[#This Row],[uprava bodu]]</f>
        <v>35</v>
      </c>
      <c r="BM10" s="26">
        <f>RANK(Table13[UPR. SOUCET],BL$2:BL$29)</f>
        <v>2</v>
      </c>
      <c r="BN10" s="6" t="s">
        <v>10</v>
      </c>
    </row>
    <row r="11" spans="1:66">
      <c r="A11" s="4" t="s">
        <v>11</v>
      </c>
      <c r="B11" s="2">
        <v>2005</v>
      </c>
      <c r="D11" s="26">
        <v>1</v>
      </c>
      <c r="E11" s="26">
        <v>1</v>
      </c>
      <c r="F11" s="26">
        <v>1</v>
      </c>
      <c r="G11" s="26">
        <v>1</v>
      </c>
      <c r="I11" s="26">
        <v>1</v>
      </c>
      <c r="J11" s="26">
        <v>1</v>
      </c>
      <c r="K11" s="26">
        <v>1</v>
      </c>
      <c r="L11" s="26">
        <v>1</v>
      </c>
      <c r="M11" s="26">
        <v>1</v>
      </c>
      <c r="N11" s="26">
        <v>1</v>
      </c>
      <c r="P11" s="26">
        <v>1</v>
      </c>
      <c r="Q11" s="26">
        <v>1</v>
      </c>
      <c r="S11" s="26">
        <v>1</v>
      </c>
      <c r="U11" s="26">
        <v>1</v>
      </c>
      <c r="V11" s="26">
        <v>1</v>
      </c>
      <c r="Y11" s="26">
        <v>1</v>
      </c>
      <c r="Z11" s="26">
        <v>1</v>
      </c>
      <c r="AA11" s="30"/>
      <c r="AB11" s="31"/>
      <c r="AC11" s="34"/>
      <c r="AD11" s="30"/>
      <c r="AE11" s="27"/>
      <c r="AF11" s="31"/>
      <c r="AG11" s="30"/>
      <c r="AH11" s="31"/>
      <c r="AI11" s="30">
        <v>1</v>
      </c>
      <c r="AJ11" s="27"/>
      <c r="AK11" s="27"/>
      <c r="AL11" s="31">
        <v>1</v>
      </c>
      <c r="AM11" s="30">
        <v>1</v>
      </c>
      <c r="AN11" s="27">
        <v>1</v>
      </c>
      <c r="AO11" s="31"/>
      <c r="AP11" s="30">
        <v>1</v>
      </c>
      <c r="AQ11" s="27">
        <v>1</v>
      </c>
      <c r="AR11" s="31">
        <v>1</v>
      </c>
      <c r="AS11" s="30"/>
      <c r="AT11" s="27"/>
      <c r="AU11" s="31"/>
      <c r="AV11" s="30"/>
      <c r="AW11" s="31"/>
      <c r="AX11" s="30"/>
      <c r="AY11" s="31"/>
      <c r="AZ11" s="27"/>
      <c r="BA11" s="27"/>
      <c r="BB11" s="27"/>
      <c r="BC11" s="27"/>
      <c r="BD11" s="27"/>
      <c r="BE11" s="27"/>
      <c r="BF11" s="27">
        <v>1</v>
      </c>
      <c r="BG11" s="27">
        <v>1</v>
      </c>
      <c r="BH11" s="27" t="s">
        <v>35</v>
      </c>
      <c r="BJ11" s="39">
        <f>COUNTIF(Table13[[#This Row],[Ct 7.9.]:[Column1]],"&lt;3")</f>
        <v>26</v>
      </c>
      <c r="BK11" s="38">
        <v>-1</v>
      </c>
      <c r="BL11" s="43">
        <f>Table13[[#This Row],[SOUCET]]+Table13[[#This Row],[uprava bodu]]</f>
        <v>25</v>
      </c>
      <c r="BM11" s="26">
        <f>RANK(Table13[UPR. SOUCET],BL$2:BL$29)</f>
        <v>10</v>
      </c>
      <c r="BN11" s="7" t="s">
        <v>11</v>
      </c>
    </row>
    <row r="12" spans="1:66">
      <c r="A12" s="3" t="s">
        <v>12</v>
      </c>
      <c r="B12" s="1">
        <v>2005</v>
      </c>
      <c r="C12" s="26">
        <v>1</v>
      </c>
      <c r="D12" s="26">
        <v>1</v>
      </c>
      <c r="E12" s="26">
        <v>1</v>
      </c>
      <c r="F12" s="26">
        <v>1</v>
      </c>
      <c r="H12" s="26">
        <v>1</v>
      </c>
      <c r="I12" s="26">
        <v>1</v>
      </c>
      <c r="J12" s="26">
        <v>1</v>
      </c>
      <c r="K12" s="26">
        <v>1</v>
      </c>
      <c r="L12" s="26">
        <v>1</v>
      </c>
      <c r="M12" s="26">
        <v>1</v>
      </c>
      <c r="N12" s="26">
        <v>1</v>
      </c>
      <c r="P12" s="26">
        <v>5</v>
      </c>
      <c r="Q12" s="26">
        <v>1</v>
      </c>
      <c r="S12" s="26" t="s">
        <v>35</v>
      </c>
      <c r="T12" s="26">
        <v>1</v>
      </c>
      <c r="U12" s="26">
        <v>1</v>
      </c>
      <c r="V12" s="26">
        <v>1</v>
      </c>
      <c r="X12" s="26" t="s">
        <v>178</v>
      </c>
      <c r="Y12" s="26">
        <v>1</v>
      </c>
      <c r="Z12" s="26">
        <v>1</v>
      </c>
      <c r="AA12" s="30">
        <v>1</v>
      </c>
      <c r="AB12" s="31">
        <v>1</v>
      </c>
      <c r="AC12" s="34">
        <v>1</v>
      </c>
      <c r="AD12" s="30"/>
      <c r="AE12" s="27"/>
      <c r="AF12" s="31">
        <v>1</v>
      </c>
      <c r="AG12" s="30">
        <v>1</v>
      </c>
      <c r="AH12" s="31"/>
      <c r="AI12" s="30">
        <v>1</v>
      </c>
      <c r="AJ12" s="27"/>
      <c r="AK12" s="27">
        <v>1</v>
      </c>
      <c r="AL12" s="31">
        <v>1</v>
      </c>
      <c r="AM12" s="30">
        <v>1</v>
      </c>
      <c r="AN12" s="27">
        <v>1</v>
      </c>
      <c r="AO12" s="31">
        <v>1</v>
      </c>
      <c r="AP12" s="30">
        <v>1</v>
      </c>
      <c r="AQ12" s="27">
        <v>1</v>
      </c>
      <c r="AR12" s="31">
        <v>1</v>
      </c>
      <c r="AS12" s="30">
        <v>1</v>
      </c>
      <c r="AT12" s="27">
        <v>1</v>
      </c>
      <c r="AU12" s="31">
        <v>2</v>
      </c>
      <c r="AV12" s="30">
        <v>1</v>
      </c>
      <c r="AW12" s="31">
        <v>1</v>
      </c>
      <c r="AX12" s="30">
        <v>1</v>
      </c>
      <c r="AY12" s="31">
        <v>1</v>
      </c>
      <c r="AZ12" s="27"/>
      <c r="BA12" s="27">
        <v>1</v>
      </c>
      <c r="BB12" s="27"/>
      <c r="BC12" s="27"/>
      <c r="BD12" s="27"/>
      <c r="BE12" s="27">
        <v>5</v>
      </c>
      <c r="BF12" s="27">
        <v>1</v>
      </c>
      <c r="BG12" s="27">
        <v>1</v>
      </c>
      <c r="BH12" s="27">
        <v>1</v>
      </c>
      <c r="BJ12" s="39">
        <f>COUNTIF(Table13[[#This Row],[Ct 7.9.]:[Column1]],"&lt;3")</f>
        <v>42</v>
      </c>
      <c r="BK12" s="38">
        <v>-4</v>
      </c>
      <c r="BL12" s="42">
        <f>Table13[[#This Row],[SOUCET]]+Table13[[#This Row],[uprava bodu]]</f>
        <v>38</v>
      </c>
      <c r="BM12" s="26">
        <f>RANK(Table13[UPR. SOUCET],BL$2:BL$29)</f>
        <v>1</v>
      </c>
      <c r="BN12" s="6" t="s">
        <v>12</v>
      </c>
    </row>
    <row r="13" spans="1:66">
      <c r="A13" s="4" t="s">
        <v>13</v>
      </c>
      <c r="B13" s="2">
        <v>2006</v>
      </c>
      <c r="C13" s="26" t="s">
        <v>35</v>
      </c>
      <c r="E13" s="26" t="s">
        <v>35</v>
      </c>
      <c r="F13" s="26">
        <v>1</v>
      </c>
      <c r="G13" s="26">
        <v>1</v>
      </c>
      <c r="H13" s="26">
        <v>1</v>
      </c>
      <c r="I13" s="26" t="s">
        <v>35</v>
      </c>
      <c r="J13" s="26">
        <v>1</v>
      </c>
      <c r="K13" s="26">
        <v>1</v>
      </c>
      <c r="L13" s="26" t="s">
        <v>35</v>
      </c>
      <c r="Q13" s="26">
        <v>1</v>
      </c>
      <c r="S13" s="26">
        <v>1</v>
      </c>
      <c r="T13" s="26">
        <v>2</v>
      </c>
      <c r="U13" s="26">
        <v>1</v>
      </c>
      <c r="V13" s="26">
        <v>1</v>
      </c>
      <c r="X13" s="26">
        <v>1</v>
      </c>
      <c r="Y13" s="26">
        <v>1</v>
      </c>
      <c r="AA13" s="30"/>
      <c r="AB13" s="31">
        <v>1</v>
      </c>
      <c r="AC13" s="34">
        <v>1</v>
      </c>
      <c r="AD13" s="30">
        <v>1</v>
      </c>
      <c r="AE13" s="27">
        <v>1</v>
      </c>
      <c r="AF13" s="31">
        <v>1</v>
      </c>
      <c r="AG13" s="30">
        <v>1</v>
      </c>
      <c r="AH13" s="31"/>
      <c r="AI13" s="30">
        <v>1</v>
      </c>
      <c r="AJ13" s="27"/>
      <c r="AK13" s="27">
        <v>1</v>
      </c>
      <c r="AL13" s="31"/>
      <c r="AM13" s="30"/>
      <c r="AN13" s="27">
        <v>1</v>
      </c>
      <c r="AO13" s="31">
        <v>1</v>
      </c>
      <c r="AP13" s="30">
        <v>1</v>
      </c>
      <c r="AQ13" s="27">
        <v>1</v>
      </c>
      <c r="AR13" s="31"/>
      <c r="AS13" s="30">
        <v>1</v>
      </c>
      <c r="AT13" s="27">
        <v>1</v>
      </c>
      <c r="AU13" s="31">
        <v>1</v>
      </c>
      <c r="AV13" s="30"/>
      <c r="AW13" s="31"/>
      <c r="AX13" s="30"/>
      <c r="AY13" s="31">
        <v>1</v>
      </c>
      <c r="AZ13" s="27"/>
      <c r="BA13" s="27">
        <v>1</v>
      </c>
      <c r="BB13" s="27"/>
      <c r="BC13" s="27"/>
      <c r="BD13" s="27">
        <v>1</v>
      </c>
      <c r="BE13" s="27">
        <v>1</v>
      </c>
      <c r="BF13" s="27">
        <v>1</v>
      </c>
      <c r="BG13" s="27">
        <v>1</v>
      </c>
      <c r="BH13" s="27">
        <v>2</v>
      </c>
      <c r="BJ13" s="39">
        <f>COUNTIF(Table13[[#This Row],[Ct 7.9.]:[Column1]],"&lt;3")</f>
        <v>34</v>
      </c>
      <c r="BK13" s="38">
        <f>-2</f>
        <v>-2</v>
      </c>
      <c r="BL13" s="43">
        <f>Table13[[#This Row],[SOUCET]]+Table13[[#This Row],[uprava bodu]]</f>
        <v>32</v>
      </c>
      <c r="BM13" s="26">
        <f>RANK(Table13[UPR. SOUCET],BL$2:BL$29)</f>
        <v>6</v>
      </c>
      <c r="BN13" s="7" t="s">
        <v>13</v>
      </c>
    </row>
    <row r="14" spans="1:66">
      <c r="A14" s="3" t="s">
        <v>14</v>
      </c>
      <c r="B14" s="1">
        <v>2007</v>
      </c>
      <c r="D14" s="26">
        <v>1</v>
      </c>
      <c r="E14" s="26">
        <v>1</v>
      </c>
      <c r="F14" s="26">
        <v>1</v>
      </c>
      <c r="G14" s="26">
        <v>1</v>
      </c>
      <c r="H14" s="26">
        <v>1</v>
      </c>
      <c r="I14" s="26">
        <v>1</v>
      </c>
      <c r="J14" s="26">
        <v>1</v>
      </c>
      <c r="K14" s="26">
        <v>1</v>
      </c>
      <c r="L14" s="26">
        <v>1</v>
      </c>
      <c r="N14" s="26">
        <v>1</v>
      </c>
      <c r="P14" s="26">
        <v>1</v>
      </c>
      <c r="Q14" s="26">
        <v>1</v>
      </c>
      <c r="S14" s="26" t="s">
        <v>35</v>
      </c>
      <c r="T14" s="26">
        <v>1</v>
      </c>
      <c r="V14" s="26">
        <v>1</v>
      </c>
      <c r="X14" s="26">
        <v>1</v>
      </c>
      <c r="AA14" s="30">
        <v>1</v>
      </c>
      <c r="AB14" s="31">
        <v>1</v>
      </c>
      <c r="AC14" s="34"/>
      <c r="AD14" s="30">
        <v>1</v>
      </c>
      <c r="AE14" s="27">
        <v>1</v>
      </c>
      <c r="AF14" s="31">
        <v>1</v>
      </c>
      <c r="AG14" s="30">
        <v>1</v>
      </c>
      <c r="AH14" s="31"/>
      <c r="AI14" s="30">
        <v>1</v>
      </c>
      <c r="AJ14" s="27"/>
      <c r="AK14" s="27"/>
      <c r="AL14" s="31">
        <v>1</v>
      </c>
      <c r="AM14" s="30">
        <v>1</v>
      </c>
      <c r="AN14" s="27">
        <v>1</v>
      </c>
      <c r="AO14" s="31"/>
      <c r="AP14" s="30"/>
      <c r="AQ14" s="27">
        <v>1</v>
      </c>
      <c r="AR14" s="31">
        <v>1</v>
      </c>
      <c r="AS14" s="30">
        <v>1</v>
      </c>
      <c r="AT14" s="27"/>
      <c r="AU14" s="31">
        <v>1</v>
      </c>
      <c r="AV14" s="30"/>
      <c r="AW14" s="31"/>
      <c r="AX14" s="30">
        <v>1</v>
      </c>
      <c r="AY14" s="31"/>
      <c r="AZ14" s="27"/>
      <c r="BA14" s="27">
        <v>1</v>
      </c>
      <c r="BB14" s="27"/>
      <c r="BC14" s="27"/>
      <c r="BD14" s="27">
        <v>1</v>
      </c>
      <c r="BE14" s="27">
        <v>1</v>
      </c>
      <c r="BF14" s="27">
        <v>1</v>
      </c>
      <c r="BG14" s="27">
        <v>1</v>
      </c>
      <c r="BH14" s="27">
        <v>1</v>
      </c>
      <c r="BJ14" s="39">
        <f>COUNTIF(Table13[[#This Row],[Ct 7.9.]:[Column1]],"&lt;3")</f>
        <v>36</v>
      </c>
      <c r="BK14" s="38">
        <v>-1</v>
      </c>
      <c r="BL14" s="42">
        <f>Table13[[#This Row],[SOUCET]]+Table13[[#This Row],[uprava bodu]]</f>
        <v>35</v>
      </c>
      <c r="BM14" s="26">
        <f>RANK(Table13[UPR. SOUCET],BL$2:BL$29)</f>
        <v>2</v>
      </c>
      <c r="BN14" s="6" t="s">
        <v>14</v>
      </c>
    </row>
    <row r="15" spans="1:66">
      <c r="A15" s="4" t="s">
        <v>15</v>
      </c>
      <c r="B15" s="2">
        <v>2007</v>
      </c>
      <c r="D15" s="26">
        <v>1</v>
      </c>
      <c r="E15" s="26">
        <v>1</v>
      </c>
      <c r="F15" s="26">
        <v>1</v>
      </c>
      <c r="H15" s="26">
        <v>1</v>
      </c>
      <c r="P15" s="26">
        <v>1</v>
      </c>
      <c r="Q15" s="26">
        <v>1</v>
      </c>
      <c r="R15" s="26">
        <v>1</v>
      </c>
      <c r="S15" s="26">
        <v>1</v>
      </c>
      <c r="U15" s="26">
        <v>1</v>
      </c>
      <c r="AA15" s="30"/>
      <c r="AB15" s="31"/>
      <c r="AC15" s="34"/>
      <c r="AD15" s="30"/>
      <c r="AE15" s="27"/>
      <c r="AF15" s="31"/>
      <c r="AG15" s="30"/>
      <c r="AH15" s="31"/>
      <c r="AI15" s="30"/>
      <c r="AJ15" s="27"/>
      <c r="AK15" s="27"/>
      <c r="AL15" s="31"/>
      <c r="AM15" s="30"/>
      <c r="AN15" s="27">
        <v>1</v>
      </c>
      <c r="AO15" s="31"/>
      <c r="AP15" s="30"/>
      <c r="AQ15" s="27"/>
      <c r="AR15" s="31"/>
      <c r="AS15" s="30"/>
      <c r="AT15" s="27"/>
      <c r="AU15" s="31"/>
      <c r="AV15" s="30"/>
      <c r="AW15" s="31"/>
      <c r="AX15" s="30"/>
      <c r="AY15" s="31"/>
      <c r="AZ15" s="27">
        <v>1</v>
      </c>
      <c r="BA15" s="27"/>
      <c r="BB15" s="27">
        <v>1</v>
      </c>
      <c r="BC15" s="27">
        <v>1</v>
      </c>
      <c r="BD15" s="27"/>
      <c r="BE15" s="27">
        <v>1</v>
      </c>
      <c r="BF15" s="27"/>
      <c r="BG15" s="27"/>
      <c r="BH15" s="27"/>
      <c r="BJ15" s="39">
        <f>COUNTIF(Table13[[#This Row],[Ct 7.9.]:[Column1]],"&lt;3")</f>
        <v>14</v>
      </c>
      <c r="BK15" s="38"/>
      <c r="BL15" s="43">
        <f>Table13[[#This Row],[SOUCET]]+Table13[[#This Row],[uprava bodu]]</f>
        <v>14</v>
      </c>
      <c r="BM15" s="26">
        <f>RANK(Table13[UPR. SOUCET],BL$2:BL$29)</f>
        <v>21</v>
      </c>
      <c r="BN15" s="7" t="s">
        <v>15</v>
      </c>
    </row>
    <row r="16" spans="1:66">
      <c r="A16" s="3" t="s">
        <v>16</v>
      </c>
      <c r="B16" s="1">
        <v>2009</v>
      </c>
      <c r="D16" s="26">
        <v>1</v>
      </c>
      <c r="G16" s="26">
        <v>1</v>
      </c>
      <c r="H16" s="26">
        <v>1</v>
      </c>
      <c r="K16" s="26">
        <v>1</v>
      </c>
      <c r="O16" s="26">
        <v>1</v>
      </c>
      <c r="P16" s="26">
        <v>1</v>
      </c>
      <c r="Q16" s="26">
        <v>1</v>
      </c>
      <c r="R16" s="26">
        <v>1</v>
      </c>
      <c r="S16" s="26">
        <v>1</v>
      </c>
      <c r="AA16" s="30"/>
      <c r="AB16" s="31"/>
      <c r="AC16" s="34"/>
      <c r="AD16" s="30"/>
      <c r="AE16" s="27"/>
      <c r="AF16" s="31"/>
      <c r="AG16" s="30"/>
      <c r="AH16" s="31">
        <v>1</v>
      </c>
      <c r="AI16" s="30"/>
      <c r="AJ16" s="27">
        <v>1</v>
      </c>
      <c r="AK16" s="27"/>
      <c r="AL16" s="31"/>
      <c r="AM16" s="30"/>
      <c r="AN16" s="27">
        <v>1</v>
      </c>
      <c r="AO16" s="31"/>
      <c r="AP16" s="30"/>
      <c r="AQ16" s="27">
        <v>1</v>
      </c>
      <c r="AR16" s="31"/>
      <c r="AS16" s="30"/>
      <c r="AT16" s="27"/>
      <c r="AU16" s="31"/>
      <c r="AV16" s="30"/>
      <c r="AW16" s="31"/>
      <c r="AX16" s="30"/>
      <c r="AY16" s="31"/>
      <c r="AZ16" s="27">
        <v>1</v>
      </c>
      <c r="BA16" s="27"/>
      <c r="BB16" s="27">
        <v>1</v>
      </c>
      <c r="BC16" s="27">
        <v>1</v>
      </c>
      <c r="BD16" s="27">
        <v>1</v>
      </c>
      <c r="BE16" s="27">
        <v>1</v>
      </c>
      <c r="BF16" s="27"/>
      <c r="BG16" s="27">
        <v>1</v>
      </c>
      <c r="BH16" s="27"/>
      <c r="BJ16" s="39">
        <f>COUNTIF(Table13[[#This Row],[Ct 7.9.]:[Column1]],"&lt;3")</f>
        <v>19</v>
      </c>
      <c r="BK16" s="38"/>
      <c r="BL16" s="42">
        <f>Table13[[#This Row],[SOUCET]]+Table13[[#This Row],[uprava bodu]]</f>
        <v>19</v>
      </c>
      <c r="BM16" s="26">
        <f>RANK(Table13[UPR. SOUCET],BL$2:BL$29)</f>
        <v>14</v>
      </c>
      <c r="BN16" s="6" t="s">
        <v>16</v>
      </c>
    </row>
    <row r="17" spans="1:66">
      <c r="A17" s="4" t="s">
        <v>17</v>
      </c>
      <c r="B17" s="2">
        <v>2009</v>
      </c>
      <c r="D17" s="26">
        <v>1</v>
      </c>
      <c r="G17" s="26">
        <v>1</v>
      </c>
      <c r="H17" s="26">
        <v>1</v>
      </c>
      <c r="J17" s="26">
        <v>1</v>
      </c>
      <c r="K17" s="26">
        <v>1</v>
      </c>
      <c r="O17" s="26">
        <v>1</v>
      </c>
      <c r="P17" s="26">
        <v>1</v>
      </c>
      <c r="Q17" s="26">
        <v>1</v>
      </c>
      <c r="R17" s="26">
        <v>1</v>
      </c>
      <c r="S17" s="26">
        <v>1</v>
      </c>
      <c r="V17" s="26">
        <v>1</v>
      </c>
      <c r="AA17" s="30"/>
      <c r="AB17" s="31"/>
      <c r="AC17" s="34"/>
      <c r="AD17" s="30"/>
      <c r="AE17" s="27">
        <v>1</v>
      </c>
      <c r="AF17" s="31"/>
      <c r="AG17" s="30"/>
      <c r="AH17" s="31">
        <v>1</v>
      </c>
      <c r="AI17" s="30"/>
      <c r="AJ17" s="27">
        <v>1</v>
      </c>
      <c r="AK17" s="27"/>
      <c r="AL17" s="31"/>
      <c r="AM17" s="30"/>
      <c r="AN17" s="27">
        <v>1</v>
      </c>
      <c r="AO17" s="31"/>
      <c r="AP17" s="30"/>
      <c r="AQ17" s="27">
        <v>1</v>
      </c>
      <c r="AR17" s="31"/>
      <c r="AS17" s="30"/>
      <c r="AT17" s="27"/>
      <c r="AU17" s="31"/>
      <c r="AV17" s="30"/>
      <c r="AW17" s="31"/>
      <c r="AX17" s="30"/>
      <c r="AY17" s="31"/>
      <c r="AZ17" s="27">
        <v>1</v>
      </c>
      <c r="BA17" s="27"/>
      <c r="BB17" s="27">
        <v>1</v>
      </c>
      <c r="BC17" s="27"/>
      <c r="BD17" s="27"/>
      <c r="BE17" s="27">
        <v>1</v>
      </c>
      <c r="BF17" s="27"/>
      <c r="BG17" s="27"/>
      <c r="BH17" s="27"/>
      <c r="BJ17" s="39">
        <f>COUNTIF(Table13[[#This Row],[Ct 7.9.]:[Column1]],"&lt;3")</f>
        <v>19</v>
      </c>
      <c r="BK17" s="38"/>
      <c r="BL17" s="43">
        <f>Table13[[#This Row],[SOUCET]]+Table13[[#This Row],[uprava bodu]]</f>
        <v>19</v>
      </c>
      <c r="BM17" s="26">
        <f>RANK(Table13[UPR. SOUCET],BL$2:BL$29)</f>
        <v>14</v>
      </c>
      <c r="BN17" s="7" t="s">
        <v>17</v>
      </c>
    </row>
    <row r="18" spans="1:66">
      <c r="A18" s="3" t="s">
        <v>18</v>
      </c>
      <c r="B18" s="1">
        <v>2009</v>
      </c>
      <c r="G18" s="26">
        <v>1</v>
      </c>
      <c r="P18" s="26">
        <v>1</v>
      </c>
      <c r="Q18" s="26">
        <v>1</v>
      </c>
      <c r="R18" s="26">
        <v>1</v>
      </c>
      <c r="AA18" s="30"/>
      <c r="AB18" s="31"/>
      <c r="AC18" s="34"/>
      <c r="AD18" s="30"/>
      <c r="AE18" s="27"/>
      <c r="AF18" s="31"/>
      <c r="AG18" s="30"/>
      <c r="AH18" s="31"/>
      <c r="AI18" s="30"/>
      <c r="AJ18" s="27">
        <v>1</v>
      </c>
      <c r="AK18" s="27"/>
      <c r="AL18" s="31"/>
      <c r="AM18" s="30"/>
      <c r="AN18" s="27"/>
      <c r="AO18" s="31"/>
      <c r="AP18" s="30"/>
      <c r="AQ18" s="27">
        <v>1</v>
      </c>
      <c r="AR18" s="31"/>
      <c r="AS18" s="30"/>
      <c r="AT18" s="27"/>
      <c r="AU18" s="31"/>
      <c r="AV18" s="30"/>
      <c r="AW18" s="31"/>
      <c r="AX18" s="30"/>
      <c r="AY18" s="31"/>
      <c r="AZ18" s="27"/>
      <c r="BA18" s="27"/>
      <c r="BB18" s="27"/>
      <c r="BC18" s="27"/>
      <c r="BD18" s="27"/>
      <c r="BE18" s="27"/>
      <c r="BF18" s="27"/>
      <c r="BG18" s="27"/>
      <c r="BH18" s="27"/>
      <c r="BJ18" s="39">
        <f>COUNTIF(Table13[[#This Row],[Ct 7.9.]:[Column1]],"&lt;3")</f>
        <v>6</v>
      </c>
      <c r="BK18" s="38"/>
      <c r="BL18" s="42">
        <f>Table13[[#This Row],[SOUCET]]+Table13[[#This Row],[uprava bodu]]</f>
        <v>6</v>
      </c>
      <c r="BM18" s="26">
        <f>RANK(Table13[UPR. SOUCET],BL$2:BL$29)</f>
        <v>25</v>
      </c>
      <c r="BN18" s="6" t="s">
        <v>18</v>
      </c>
    </row>
    <row r="19" spans="1:66">
      <c r="A19" s="4" t="s">
        <v>19</v>
      </c>
      <c r="B19" s="2">
        <v>2009</v>
      </c>
      <c r="D19" s="26">
        <v>1</v>
      </c>
      <c r="E19" s="26">
        <v>1</v>
      </c>
      <c r="F19" s="26">
        <v>1</v>
      </c>
      <c r="G19" s="26">
        <v>1</v>
      </c>
      <c r="H19" s="26">
        <v>1</v>
      </c>
      <c r="I19" s="26">
        <v>1</v>
      </c>
      <c r="J19" s="26">
        <v>1</v>
      </c>
      <c r="K19" s="26">
        <v>1</v>
      </c>
      <c r="L19" s="26">
        <v>1</v>
      </c>
      <c r="O19" s="26">
        <v>1</v>
      </c>
      <c r="P19" s="26">
        <v>1</v>
      </c>
      <c r="Q19" s="26">
        <v>1</v>
      </c>
      <c r="R19" s="26">
        <v>1</v>
      </c>
      <c r="S19" s="26">
        <v>1</v>
      </c>
      <c r="U19" s="26">
        <v>1</v>
      </c>
      <c r="V19" s="26">
        <v>1</v>
      </c>
      <c r="W19" s="26">
        <v>1</v>
      </c>
      <c r="X19" s="26">
        <v>1</v>
      </c>
      <c r="AA19" s="30"/>
      <c r="AB19" s="31"/>
      <c r="AC19" s="34"/>
      <c r="AD19" s="30"/>
      <c r="AE19" s="27">
        <v>1</v>
      </c>
      <c r="AF19" s="31"/>
      <c r="AG19" s="30"/>
      <c r="AH19" s="31">
        <v>1</v>
      </c>
      <c r="AI19" s="30"/>
      <c r="AJ19" s="27">
        <v>1</v>
      </c>
      <c r="AK19" s="27"/>
      <c r="AL19" s="31"/>
      <c r="AM19" s="30"/>
      <c r="AN19" s="27">
        <v>1</v>
      </c>
      <c r="AO19" s="31"/>
      <c r="AP19" s="30"/>
      <c r="AQ19" s="27">
        <v>1</v>
      </c>
      <c r="AR19" s="31"/>
      <c r="AS19" s="30"/>
      <c r="AT19" s="27"/>
      <c r="AU19" s="31"/>
      <c r="AV19" s="30"/>
      <c r="AW19" s="31"/>
      <c r="AX19" s="30"/>
      <c r="AY19" s="31"/>
      <c r="AZ19" s="27">
        <v>1</v>
      </c>
      <c r="BA19" s="27"/>
      <c r="BB19" s="27">
        <v>1</v>
      </c>
      <c r="BC19" s="27">
        <v>1</v>
      </c>
      <c r="BD19" s="27">
        <v>1</v>
      </c>
      <c r="BE19" s="27">
        <v>1</v>
      </c>
      <c r="BF19" s="27"/>
      <c r="BG19" s="27">
        <v>1</v>
      </c>
      <c r="BH19" s="27"/>
      <c r="BJ19" s="39">
        <f>COUNTIF(Table13[[#This Row],[Ct 7.9.]:[Column1]],"&lt;3")</f>
        <v>29</v>
      </c>
      <c r="BK19" s="38"/>
      <c r="BL19" s="43">
        <f>Table13[[#This Row],[SOUCET]]+Table13[[#This Row],[uprava bodu]]</f>
        <v>29</v>
      </c>
      <c r="BM19" s="26">
        <f>RANK(Table13[UPR. SOUCET],BL$2:BL$29)</f>
        <v>7</v>
      </c>
      <c r="BN19" s="7" t="s">
        <v>19</v>
      </c>
    </row>
    <row r="20" spans="1:66">
      <c r="A20" s="3" t="s">
        <v>20</v>
      </c>
      <c r="B20" s="1">
        <v>2010</v>
      </c>
      <c r="D20" s="26">
        <v>1</v>
      </c>
      <c r="E20" s="26">
        <v>1</v>
      </c>
      <c r="F20" s="26">
        <v>1</v>
      </c>
      <c r="G20" s="26">
        <v>1</v>
      </c>
      <c r="H20" s="26">
        <v>1</v>
      </c>
      <c r="I20" s="26">
        <v>1</v>
      </c>
      <c r="J20" s="26">
        <v>1</v>
      </c>
      <c r="K20" s="26">
        <v>1</v>
      </c>
      <c r="L20" s="26">
        <v>1</v>
      </c>
      <c r="O20" s="26">
        <v>1</v>
      </c>
      <c r="P20" s="26">
        <v>1</v>
      </c>
      <c r="Q20" s="26">
        <v>1</v>
      </c>
      <c r="R20" s="26">
        <v>1</v>
      </c>
      <c r="S20" s="26">
        <v>1</v>
      </c>
      <c r="V20" s="26">
        <v>1</v>
      </c>
      <c r="W20" s="26">
        <v>1</v>
      </c>
      <c r="X20" s="26">
        <v>1</v>
      </c>
      <c r="AA20" s="30"/>
      <c r="AB20" s="31"/>
      <c r="AC20" s="34"/>
      <c r="AD20" s="30"/>
      <c r="AE20" s="27">
        <v>1</v>
      </c>
      <c r="AF20" s="31"/>
      <c r="AG20" s="30"/>
      <c r="AH20" s="31"/>
      <c r="AI20" s="30"/>
      <c r="AJ20" s="27">
        <v>1</v>
      </c>
      <c r="AK20" s="27"/>
      <c r="AL20" s="31"/>
      <c r="AM20" s="30"/>
      <c r="AN20" s="27">
        <v>1</v>
      </c>
      <c r="AO20" s="31"/>
      <c r="AP20" s="30"/>
      <c r="AQ20" s="27">
        <v>1</v>
      </c>
      <c r="AR20" s="31"/>
      <c r="AS20" s="30"/>
      <c r="AT20" s="27"/>
      <c r="AU20" s="31"/>
      <c r="AV20" s="30"/>
      <c r="AW20" s="31"/>
      <c r="AX20" s="30"/>
      <c r="AY20" s="31"/>
      <c r="AZ20" s="27">
        <v>1</v>
      </c>
      <c r="BA20" s="27"/>
      <c r="BB20" s="27">
        <v>1</v>
      </c>
      <c r="BC20" s="27">
        <v>1</v>
      </c>
      <c r="BD20" s="27">
        <v>1</v>
      </c>
      <c r="BE20" s="27">
        <v>1</v>
      </c>
      <c r="BF20" s="27"/>
      <c r="BG20" s="27">
        <v>1</v>
      </c>
      <c r="BH20" s="27"/>
      <c r="BJ20" s="39">
        <f>COUNTIF(Table13[[#This Row],[Ct 7.9.]:[Column1]],"&lt;3")</f>
        <v>27</v>
      </c>
      <c r="BK20" s="38"/>
      <c r="BL20" s="42">
        <f>Table13[[#This Row],[SOUCET]]+Table13[[#This Row],[uprava bodu]]</f>
        <v>27</v>
      </c>
      <c r="BM20" s="26">
        <f>RANK(Table13[UPR. SOUCET],BL$2:BL$29)</f>
        <v>8</v>
      </c>
      <c r="BN20" s="6" t="s">
        <v>20</v>
      </c>
    </row>
    <row r="21" spans="1:66">
      <c r="A21" s="4" t="s">
        <v>21</v>
      </c>
      <c r="B21" s="2">
        <v>2010</v>
      </c>
      <c r="D21" s="26">
        <v>1</v>
      </c>
      <c r="E21" s="26">
        <v>1</v>
      </c>
      <c r="F21" s="26">
        <v>1</v>
      </c>
      <c r="I21" s="26">
        <v>1</v>
      </c>
      <c r="K21" s="26">
        <v>1</v>
      </c>
      <c r="L21" s="26">
        <v>1</v>
      </c>
      <c r="O21" s="26">
        <v>1</v>
      </c>
      <c r="P21" s="26">
        <v>1</v>
      </c>
      <c r="R21" s="26">
        <v>1</v>
      </c>
      <c r="S21" s="26">
        <v>1</v>
      </c>
      <c r="U21" s="26">
        <v>1</v>
      </c>
      <c r="AA21" s="30"/>
      <c r="AB21" s="31"/>
      <c r="AC21" s="34"/>
      <c r="AD21" s="30"/>
      <c r="AE21" s="27"/>
      <c r="AF21" s="31"/>
      <c r="AG21" s="30"/>
      <c r="AH21" s="31">
        <v>1</v>
      </c>
      <c r="AI21" s="30"/>
      <c r="AJ21" s="27"/>
      <c r="AK21" s="27"/>
      <c r="AL21" s="31"/>
      <c r="AM21" s="30"/>
      <c r="AN21" s="27">
        <v>1</v>
      </c>
      <c r="AO21" s="31"/>
      <c r="AP21" s="30"/>
      <c r="AQ21" s="27">
        <v>1</v>
      </c>
      <c r="AR21" s="31"/>
      <c r="AS21" s="30"/>
      <c r="AT21" s="27"/>
      <c r="AU21" s="31"/>
      <c r="AV21" s="30"/>
      <c r="AW21" s="31"/>
      <c r="AX21" s="30"/>
      <c r="AY21" s="31"/>
      <c r="AZ21" s="27"/>
      <c r="BA21" s="27"/>
      <c r="BB21" s="27"/>
      <c r="BC21" s="27">
        <v>1</v>
      </c>
      <c r="BD21" s="27"/>
      <c r="BE21" s="27"/>
      <c r="BF21" s="27"/>
      <c r="BG21" s="27"/>
      <c r="BH21" s="27"/>
      <c r="BJ21" s="39">
        <f>COUNTIF(Table13[[#This Row],[Ct 7.9.]:[Column1]],"&lt;3")</f>
        <v>15</v>
      </c>
      <c r="BK21" s="38"/>
      <c r="BL21" s="43">
        <f>Table13[[#This Row],[SOUCET]]+Table13[[#This Row],[uprava bodu]]</f>
        <v>15</v>
      </c>
      <c r="BM21" s="26">
        <f>RANK(Table13[UPR. SOUCET],BL$2:BL$29)</f>
        <v>18</v>
      </c>
      <c r="BN21" s="7" t="s">
        <v>21</v>
      </c>
    </row>
    <row r="22" spans="1:66">
      <c r="A22" s="3" t="s">
        <v>22</v>
      </c>
      <c r="B22" s="1">
        <v>2010</v>
      </c>
      <c r="D22" s="26">
        <v>1</v>
      </c>
      <c r="E22" s="26">
        <v>1</v>
      </c>
      <c r="F22" s="26">
        <v>1</v>
      </c>
      <c r="H22" s="26">
        <v>1</v>
      </c>
      <c r="P22" s="26">
        <v>1</v>
      </c>
      <c r="Q22" s="26">
        <v>1</v>
      </c>
      <c r="R22" s="26">
        <v>1</v>
      </c>
      <c r="S22" s="26">
        <v>1</v>
      </c>
      <c r="U22" s="26">
        <v>1</v>
      </c>
      <c r="AA22" s="30"/>
      <c r="AB22" s="31"/>
      <c r="AC22" s="34"/>
      <c r="AD22" s="30"/>
      <c r="AE22" s="27">
        <v>1</v>
      </c>
      <c r="AF22" s="31"/>
      <c r="AG22" s="30"/>
      <c r="AH22" s="31"/>
      <c r="AI22" s="30"/>
      <c r="AJ22" s="27"/>
      <c r="AK22" s="27"/>
      <c r="AL22" s="31"/>
      <c r="AM22" s="30"/>
      <c r="AN22" s="27">
        <v>1</v>
      </c>
      <c r="AO22" s="31"/>
      <c r="AP22" s="30"/>
      <c r="AQ22" s="27"/>
      <c r="AR22" s="31"/>
      <c r="AS22" s="30"/>
      <c r="AT22" s="27"/>
      <c r="AU22" s="31"/>
      <c r="AV22" s="30"/>
      <c r="AW22" s="31"/>
      <c r="AX22" s="30"/>
      <c r="AY22" s="31"/>
      <c r="AZ22" s="27">
        <v>1</v>
      </c>
      <c r="BA22" s="27"/>
      <c r="BB22" s="27">
        <v>1</v>
      </c>
      <c r="BC22" s="27">
        <v>1</v>
      </c>
      <c r="BD22" s="27"/>
      <c r="BE22" s="27">
        <v>1</v>
      </c>
      <c r="BF22" s="27"/>
      <c r="BG22" s="27"/>
      <c r="BH22" s="27"/>
      <c r="BJ22" s="39">
        <f>COUNTIF(Table13[[#This Row],[Ct 7.9.]:[Column1]],"&lt;3")</f>
        <v>15</v>
      </c>
      <c r="BK22" s="38"/>
      <c r="BL22" s="42">
        <f>Table13[[#This Row],[SOUCET]]+Table13[[#This Row],[uprava bodu]]</f>
        <v>15</v>
      </c>
      <c r="BM22" s="26">
        <f>RANK(Table13[UPR. SOUCET],BL$2:BL$29)</f>
        <v>18</v>
      </c>
      <c r="BN22" s="6" t="s">
        <v>22</v>
      </c>
    </row>
    <row r="23" spans="1:66">
      <c r="A23" s="4" t="s">
        <v>23</v>
      </c>
      <c r="B23" s="2">
        <v>2010</v>
      </c>
      <c r="D23" s="26">
        <v>1</v>
      </c>
      <c r="E23" s="26">
        <v>1</v>
      </c>
      <c r="F23" s="26">
        <v>1</v>
      </c>
      <c r="G23" s="26">
        <v>1</v>
      </c>
      <c r="H23" s="26">
        <v>1</v>
      </c>
      <c r="J23" s="26">
        <v>1</v>
      </c>
      <c r="K23" s="26">
        <v>1</v>
      </c>
      <c r="Q23" s="26">
        <v>1</v>
      </c>
      <c r="R23" s="26">
        <v>1</v>
      </c>
      <c r="S23" s="26">
        <v>1</v>
      </c>
      <c r="U23" s="26">
        <v>1</v>
      </c>
      <c r="V23" s="26">
        <v>1</v>
      </c>
      <c r="W23" s="26">
        <v>1</v>
      </c>
      <c r="X23" s="26">
        <v>1</v>
      </c>
      <c r="AA23" s="30"/>
      <c r="AB23" s="31"/>
      <c r="AC23" s="34"/>
      <c r="AD23" s="30"/>
      <c r="AE23" s="27">
        <v>1</v>
      </c>
      <c r="AF23" s="31"/>
      <c r="AG23" s="30"/>
      <c r="AH23" s="31"/>
      <c r="AI23" s="30"/>
      <c r="AJ23" s="27">
        <v>1</v>
      </c>
      <c r="AK23" s="27"/>
      <c r="AL23" s="31"/>
      <c r="AM23" s="30"/>
      <c r="AN23" s="27">
        <v>1</v>
      </c>
      <c r="AO23" s="31"/>
      <c r="AP23" s="30"/>
      <c r="AQ23" s="27">
        <v>1</v>
      </c>
      <c r="AR23" s="31"/>
      <c r="AS23" s="30"/>
      <c r="AT23" s="27"/>
      <c r="AU23" s="31"/>
      <c r="AV23" s="30"/>
      <c r="AW23" s="31"/>
      <c r="AX23" s="30"/>
      <c r="AY23" s="31"/>
      <c r="AZ23" s="27">
        <v>1</v>
      </c>
      <c r="BA23" s="27"/>
      <c r="BB23" s="27">
        <v>1</v>
      </c>
      <c r="BC23" s="27">
        <v>1</v>
      </c>
      <c r="BD23" s="27">
        <v>1</v>
      </c>
      <c r="BE23" s="27"/>
      <c r="BF23" s="27"/>
      <c r="BG23" s="27">
        <v>1</v>
      </c>
      <c r="BH23" s="27"/>
      <c r="BJ23" s="39">
        <f>COUNTIF(Table13[[#This Row],[Ct 7.9.]:[Column1]],"&lt;3")</f>
        <v>23</v>
      </c>
      <c r="BK23" s="38"/>
      <c r="BL23" s="43">
        <f>Table13[[#This Row],[SOUCET]]+Table13[[#This Row],[uprava bodu]]</f>
        <v>23</v>
      </c>
      <c r="BM23" s="26">
        <f>RANK(Table13[UPR. SOUCET],BL$2:BL$29)</f>
        <v>13</v>
      </c>
      <c r="BN23" s="7" t="s">
        <v>23</v>
      </c>
    </row>
    <row r="24" spans="1:66">
      <c r="A24" s="3" t="s">
        <v>24</v>
      </c>
      <c r="B24" s="1">
        <v>2010</v>
      </c>
      <c r="D24" s="26">
        <v>1</v>
      </c>
      <c r="E24" s="26">
        <v>1</v>
      </c>
      <c r="F24" s="26">
        <v>1</v>
      </c>
      <c r="G24" s="26">
        <v>1</v>
      </c>
      <c r="I24" s="26">
        <v>1</v>
      </c>
      <c r="J24" s="26">
        <v>1</v>
      </c>
      <c r="K24" s="26">
        <v>1</v>
      </c>
      <c r="L24" s="26">
        <v>1</v>
      </c>
      <c r="O24" s="26">
        <v>1</v>
      </c>
      <c r="P24" s="26">
        <v>1</v>
      </c>
      <c r="Q24" s="26">
        <v>1</v>
      </c>
      <c r="R24" s="26">
        <v>1</v>
      </c>
      <c r="S24" s="26">
        <v>1</v>
      </c>
      <c r="U24" s="26">
        <v>1</v>
      </c>
      <c r="AA24" s="30"/>
      <c r="AB24" s="31"/>
      <c r="AC24" s="34"/>
      <c r="AD24" s="30"/>
      <c r="AE24" s="27">
        <v>1</v>
      </c>
      <c r="AF24" s="31"/>
      <c r="AG24" s="30"/>
      <c r="AH24" s="31">
        <v>1</v>
      </c>
      <c r="AI24" s="30"/>
      <c r="AJ24" s="27">
        <v>1</v>
      </c>
      <c r="AK24" s="27"/>
      <c r="AL24" s="31"/>
      <c r="AM24" s="30"/>
      <c r="AN24" s="27">
        <v>1</v>
      </c>
      <c r="AO24" s="31"/>
      <c r="AP24" s="30"/>
      <c r="AQ24" s="27">
        <v>1</v>
      </c>
      <c r="AR24" s="31"/>
      <c r="AS24" s="30"/>
      <c r="AT24" s="27"/>
      <c r="AU24" s="31"/>
      <c r="AV24" s="30"/>
      <c r="AW24" s="31"/>
      <c r="AX24" s="30"/>
      <c r="AY24" s="31"/>
      <c r="AZ24" s="27">
        <v>1</v>
      </c>
      <c r="BA24" s="27"/>
      <c r="BB24" s="27">
        <v>1</v>
      </c>
      <c r="BC24" s="27">
        <v>1</v>
      </c>
      <c r="BD24" s="27"/>
      <c r="BE24" s="27">
        <v>1</v>
      </c>
      <c r="BF24" s="27"/>
      <c r="BG24" s="27">
        <v>1</v>
      </c>
      <c r="BH24" s="27"/>
      <c r="BJ24" s="39">
        <f>COUNTIF(Table13[[#This Row],[Ct 7.9.]:[Column1]],"&lt;3")</f>
        <v>24</v>
      </c>
      <c r="BK24" s="38"/>
      <c r="BL24" s="42">
        <f>Table13[[#This Row],[SOUCET]]+Table13[[#This Row],[uprava bodu]]</f>
        <v>24</v>
      </c>
      <c r="BM24" s="26">
        <f>RANK(Table13[UPR. SOUCET],BL$2:BL$29)</f>
        <v>11</v>
      </c>
      <c r="BN24" s="6" t="s">
        <v>24</v>
      </c>
    </row>
    <row r="25" spans="1:66">
      <c r="A25" s="4" t="s">
        <v>25</v>
      </c>
      <c r="B25" s="2">
        <v>2011</v>
      </c>
      <c r="D25" s="26">
        <v>1</v>
      </c>
      <c r="E25" s="26">
        <v>1</v>
      </c>
      <c r="F25" s="26">
        <v>1</v>
      </c>
      <c r="G25" s="26">
        <v>1</v>
      </c>
      <c r="I25" s="26">
        <v>1</v>
      </c>
      <c r="J25" s="26">
        <v>1</v>
      </c>
      <c r="K25" s="26">
        <v>1</v>
      </c>
      <c r="L25" s="26">
        <v>1</v>
      </c>
      <c r="O25" s="26">
        <v>1</v>
      </c>
      <c r="Q25" s="26">
        <v>1</v>
      </c>
      <c r="R25" s="26">
        <v>1</v>
      </c>
      <c r="S25" s="26">
        <v>1</v>
      </c>
      <c r="U25" s="26">
        <v>1</v>
      </c>
      <c r="V25" s="26">
        <v>1</v>
      </c>
      <c r="W25" s="26">
        <v>1</v>
      </c>
      <c r="X25" s="26">
        <v>1</v>
      </c>
      <c r="AA25" s="30"/>
      <c r="AB25" s="31"/>
      <c r="AC25" s="34"/>
      <c r="AD25" s="30"/>
      <c r="AE25" s="27">
        <v>1</v>
      </c>
      <c r="AF25" s="31"/>
      <c r="AG25" s="30"/>
      <c r="AH25" s="31">
        <v>1</v>
      </c>
      <c r="AI25" s="30"/>
      <c r="AJ25" s="27">
        <v>1</v>
      </c>
      <c r="AK25" s="27"/>
      <c r="AL25" s="31"/>
      <c r="AM25" s="30"/>
      <c r="AN25" s="27">
        <v>1</v>
      </c>
      <c r="AO25" s="31"/>
      <c r="AP25" s="30"/>
      <c r="AQ25" s="27">
        <v>1</v>
      </c>
      <c r="AR25" s="31"/>
      <c r="AS25" s="30"/>
      <c r="AT25" s="27"/>
      <c r="AU25" s="31"/>
      <c r="AV25" s="30"/>
      <c r="AW25" s="31"/>
      <c r="AX25" s="30"/>
      <c r="AY25" s="31"/>
      <c r="AZ25" s="27">
        <v>1</v>
      </c>
      <c r="BA25" s="27"/>
      <c r="BB25" s="27">
        <v>1</v>
      </c>
      <c r="BC25" s="27"/>
      <c r="BD25" s="27">
        <v>1</v>
      </c>
      <c r="BE25" s="27">
        <v>1</v>
      </c>
      <c r="BF25" s="27"/>
      <c r="BG25" s="27">
        <v>1</v>
      </c>
      <c r="BH25" s="27"/>
      <c r="BJ25" s="39">
        <f>COUNTIF(Table13[[#This Row],[Ct 7.9.]:[Column1]],"&lt;3")</f>
        <v>26</v>
      </c>
      <c r="BK25" s="38"/>
      <c r="BL25" s="43">
        <f>Table13[[#This Row],[SOUCET]]+Table13[[#This Row],[uprava bodu]]</f>
        <v>26</v>
      </c>
      <c r="BM25" s="26">
        <f>RANK(Table13[UPR. SOUCET],BL$2:BL$29)</f>
        <v>9</v>
      </c>
      <c r="BN25" s="7" t="s">
        <v>25</v>
      </c>
    </row>
    <row r="26" spans="1:66">
      <c r="A26" s="3" t="s">
        <v>26</v>
      </c>
      <c r="B26" s="1">
        <v>2011</v>
      </c>
      <c r="AA26" s="30"/>
      <c r="AB26" s="31"/>
      <c r="AC26" s="34"/>
      <c r="AD26" s="30"/>
      <c r="AE26" s="27"/>
      <c r="AF26" s="31"/>
      <c r="AG26" s="30"/>
      <c r="AH26" s="31">
        <v>1</v>
      </c>
      <c r="AI26" s="30"/>
      <c r="AJ26" s="27"/>
      <c r="AK26" s="27"/>
      <c r="AL26" s="31"/>
      <c r="AM26" s="30"/>
      <c r="AN26" s="27"/>
      <c r="AO26" s="31"/>
      <c r="AP26" s="30"/>
      <c r="AQ26" s="27"/>
      <c r="AR26" s="31"/>
      <c r="AS26" s="30"/>
      <c r="AT26" s="27"/>
      <c r="AU26" s="31"/>
      <c r="AV26" s="30"/>
      <c r="AW26" s="31"/>
      <c r="AX26" s="30"/>
      <c r="AY26" s="31"/>
      <c r="AZ26" s="27"/>
      <c r="BA26" s="27"/>
      <c r="BB26" s="27"/>
      <c r="BC26" s="27"/>
      <c r="BD26" s="27"/>
      <c r="BE26" s="27"/>
      <c r="BF26" s="27"/>
      <c r="BG26" s="27"/>
      <c r="BH26" s="27"/>
      <c r="BJ26" s="39">
        <f>COUNTIF(Table13[[#This Row],[Ct 7.9.]:[Column1]],"&lt;3")</f>
        <v>1</v>
      </c>
      <c r="BK26" s="38"/>
      <c r="BL26" s="42">
        <f>Table13[[#This Row],[SOUCET]]+Table13[[#This Row],[uprava bodu]]</f>
        <v>1</v>
      </c>
      <c r="BM26" s="26">
        <f>RANK(Table13[UPR. SOUCET],BL$2:BL$29)</f>
        <v>28</v>
      </c>
      <c r="BN26" s="6" t="s">
        <v>26</v>
      </c>
    </row>
    <row r="27" spans="1:66">
      <c r="A27" s="4" t="s">
        <v>27</v>
      </c>
      <c r="B27" s="2">
        <v>2012</v>
      </c>
      <c r="D27" s="26">
        <v>1</v>
      </c>
      <c r="E27" s="26">
        <v>1</v>
      </c>
      <c r="F27" s="26">
        <v>1</v>
      </c>
      <c r="G27" s="26">
        <v>1</v>
      </c>
      <c r="H27" s="26">
        <v>1</v>
      </c>
      <c r="K27" s="26">
        <v>1</v>
      </c>
      <c r="L27" s="26">
        <v>1</v>
      </c>
      <c r="O27" s="26">
        <v>1</v>
      </c>
      <c r="P27" s="26">
        <v>1</v>
      </c>
      <c r="Q27" s="26">
        <v>1</v>
      </c>
      <c r="R27" s="26">
        <v>1</v>
      </c>
      <c r="S27" s="26">
        <v>1</v>
      </c>
      <c r="U27" s="26">
        <v>1</v>
      </c>
      <c r="V27" s="26">
        <v>1</v>
      </c>
      <c r="W27" s="26">
        <v>1</v>
      </c>
      <c r="X27" s="26">
        <v>1</v>
      </c>
      <c r="AA27" s="30"/>
      <c r="AB27" s="31"/>
      <c r="AC27" s="34"/>
      <c r="AD27" s="30"/>
      <c r="AE27" s="27"/>
      <c r="AF27" s="31"/>
      <c r="AG27" s="30"/>
      <c r="AH27" s="31">
        <v>1</v>
      </c>
      <c r="AI27" s="30"/>
      <c r="AJ27" s="27">
        <v>1</v>
      </c>
      <c r="AK27" s="27"/>
      <c r="AL27" s="31"/>
      <c r="AM27" s="30"/>
      <c r="AN27" s="27">
        <v>1</v>
      </c>
      <c r="AO27" s="31"/>
      <c r="AP27" s="30"/>
      <c r="AQ27" s="27"/>
      <c r="AR27" s="31"/>
      <c r="AS27" s="30"/>
      <c r="AT27" s="27"/>
      <c r="AU27" s="31"/>
      <c r="AV27" s="30"/>
      <c r="AW27" s="31"/>
      <c r="AX27" s="30"/>
      <c r="AY27" s="31"/>
      <c r="AZ27" s="27">
        <v>1</v>
      </c>
      <c r="BA27" s="27"/>
      <c r="BB27" s="27">
        <v>1</v>
      </c>
      <c r="BC27" s="27">
        <v>1</v>
      </c>
      <c r="BD27" s="27">
        <v>1</v>
      </c>
      <c r="BE27" s="27">
        <v>1</v>
      </c>
      <c r="BF27" s="27"/>
      <c r="BG27" s="27"/>
      <c r="BH27" s="27"/>
      <c r="BJ27" s="39">
        <f>COUNTIF(Table13[[#This Row],[Ct 7.9.]:[Column1]],"&lt;3")</f>
        <v>24</v>
      </c>
      <c r="BK27" s="38"/>
      <c r="BL27" s="43">
        <f>Table13[[#This Row],[SOUCET]]+Table13[[#This Row],[uprava bodu]]</f>
        <v>24</v>
      </c>
      <c r="BM27" s="26">
        <f>RANK(Table13[UPR. SOUCET],BL$2:BL$29)</f>
        <v>11</v>
      </c>
      <c r="BN27" s="7" t="s">
        <v>27</v>
      </c>
    </row>
    <row r="28" spans="1:66">
      <c r="A28" s="3" t="s">
        <v>28</v>
      </c>
      <c r="B28" s="1">
        <v>2012</v>
      </c>
      <c r="G28" s="26">
        <v>1</v>
      </c>
      <c r="P28" s="26">
        <v>1</v>
      </c>
      <c r="Q28" s="26">
        <v>1</v>
      </c>
      <c r="R28" s="26">
        <v>1</v>
      </c>
      <c r="AA28" s="30"/>
      <c r="AB28" s="31"/>
      <c r="AC28" s="34"/>
      <c r="AD28" s="30"/>
      <c r="AE28" s="27"/>
      <c r="AF28" s="31"/>
      <c r="AG28" s="30"/>
      <c r="AH28" s="31"/>
      <c r="AI28" s="30"/>
      <c r="AJ28" s="27">
        <v>1</v>
      </c>
      <c r="AK28" s="27"/>
      <c r="AL28" s="31"/>
      <c r="AM28" s="30"/>
      <c r="AN28" s="27"/>
      <c r="AO28" s="31"/>
      <c r="AP28" s="30"/>
      <c r="AQ28" s="27"/>
      <c r="AR28" s="31"/>
      <c r="AS28" s="30"/>
      <c r="AT28" s="27"/>
      <c r="AU28" s="31"/>
      <c r="AV28" s="30"/>
      <c r="AW28" s="31"/>
      <c r="AX28" s="30"/>
      <c r="AY28" s="31"/>
      <c r="AZ28" s="27"/>
      <c r="BA28" s="27"/>
      <c r="BB28" s="27"/>
      <c r="BC28" s="27"/>
      <c r="BD28" s="27"/>
      <c r="BE28" s="27">
        <v>1</v>
      </c>
      <c r="BF28" s="27"/>
      <c r="BG28" s="27"/>
      <c r="BH28" s="27"/>
      <c r="BJ28" s="39">
        <f>COUNTIF(Table13[[#This Row],[Ct 7.9.]:[Column1]],"&lt;3")</f>
        <v>6</v>
      </c>
      <c r="BK28" s="38"/>
      <c r="BL28" s="42">
        <f>Table13[[#This Row],[SOUCET]]+Table13[[#This Row],[uprava bodu]]</f>
        <v>6</v>
      </c>
      <c r="BM28" s="26">
        <f>RANK(Table13[UPR. SOUCET],BL$2:BL$29)</f>
        <v>25</v>
      </c>
      <c r="BN28" s="6" t="s">
        <v>28</v>
      </c>
    </row>
    <row r="29" spans="1:66">
      <c r="A29" s="4" t="s">
        <v>29</v>
      </c>
      <c r="B29" s="2">
        <v>2012</v>
      </c>
      <c r="D29" s="26">
        <v>1</v>
      </c>
      <c r="E29" s="26">
        <v>1</v>
      </c>
      <c r="F29" s="26">
        <v>1</v>
      </c>
      <c r="I29" s="26">
        <v>1</v>
      </c>
      <c r="K29" s="26">
        <v>1</v>
      </c>
      <c r="L29" s="26">
        <v>1</v>
      </c>
      <c r="O29" s="26">
        <v>1</v>
      </c>
      <c r="P29" s="26">
        <v>1</v>
      </c>
      <c r="R29" s="26">
        <v>1</v>
      </c>
      <c r="S29" s="26">
        <v>1</v>
      </c>
      <c r="U29" s="26">
        <v>1</v>
      </c>
      <c r="AA29" s="32"/>
      <c r="AB29" s="33"/>
      <c r="AC29" s="35"/>
      <c r="AD29" s="32"/>
      <c r="AE29" s="37"/>
      <c r="AF29" s="33"/>
      <c r="AG29" s="32"/>
      <c r="AH29" s="33">
        <v>1</v>
      </c>
      <c r="AI29" s="32"/>
      <c r="AJ29" s="37"/>
      <c r="AK29" s="37"/>
      <c r="AL29" s="33"/>
      <c r="AM29" s="32"/>
      <c r="AN29" s="37">
        <v>1</v>
      </c>
      <c r="AO29" s="33"/>
      <c r="AP29" s="32"/>
      <c r="AQ29" s="37">
        <v>1</v>
      </c>
      <c r="AR29" s="33"/>
      <c r="AS29" s="32"/>
      <c r="AT29" s="37"/>
      <c r="AU29" s="33"/>
      <c r="AV29" s="32"/>
      <c r="AW29" s="33"/>
      <c r="AX29" s="32"/>
      <c r="AY29" s="33"/>
      <c r="AZ29" s="27"/>
      <c r="BA29" s="27"/>
      <c r="BB29" s="27"/>
      <c r="BC29" s="27">
        <v>1</v>
      </c>
      <c r="BD29" s="27"/>
      <c r="BE29" s="27"/>
      <c r="BF29" s="27"/>
      <c r="BG29" s="27"/>
      <c r="BH29" s="27"/>
      <c r="BJ29" s="40">
        <f>COUNTIF(Table13[[#This Row],[Ct 7.9.]:[Column1]],"&lt;3")</f>
        <v>15</v>
      </c>
      <c r="BK29" s="38"/>
      <c r="BL29" s="43">
        <f>Table13[[#This Row],[SOUCET]]+Table13[[#This Row],[uprava bodu]]</f>
        <v>15</v>
      </c>
      <c r="BM29" s="26">
        <f>RANK(Table13[UPR. SOUCET],BL$2:BL$29)</f>
        <v>18</v>
      </c>
      <c r="BN29" s="7" t="s">
        <v>29</v>
      </c>
    </row>
    <row r="31" spans="1:66">
      <c r="C31" s="26">
        <v>1</v>
      </c>
      <c r="D31" s="26">
        <v>2</v>
      </c>
      <c r="E31" s="26">
        <v>3</v>
      </c>
      <c r="F31" s="26">
        <v>4</v>
      </c>
      <c r="G31" s="26">
        <v>5</v>
      </c>
      <c r="H31" s="26">
        <v>6</v>
      </c>
      <c r="I31" s="26">
        <v>7</v>
      </c>
      <c r="J31" s="26">
        <v>8</v>
      </c>
      <c r="K31" s="26">
        <v>9</v>
      </c>
      <c r="L31" s="26">
        <v>10</v>
      </c>
      <c r="M31" s="26">
        <v>11</v>
      </c>
      <c r="N31" s="26">
        <v>12</v>
      </c>
      <c r="O31" s="26">
        <v>13</v>
      </c>
      <c r="P31" s="26">
        <v>14</v>
      </c>
      <c r="Q31" s="26">
        <v>15</v>
      </c>
      <c r="R31" s="26">
        <v>16</v>
      </c>
      <c r="S31" s="26">
        <v>17</v>
      </c>
      <c r="T31" s="26">
        <v>18</v>
      </c>
      <c r="U31" s="26">
        <v>19</v>
      </c>
      <c r="V31" s="26">
        <v>20</v>
      </c>
      <c r="W31" s="26">
        <v>21</v>
      </c>
      <c r="X31" s="26">
        <v>22</v>
      </c>
      <c r="Y31" s="26">
        <v>23</v>
      </c>
      <c r="Z31" s="26">
        <v>24</v>
      </c>
      <c r="AA31" s="26">
        <v>25</v>
      </c>
      <c r="AB31" s="26">
        <v>26</v>
      </c>
      <c r="AC31" s="26">
        <v>27</v>
      </c>
      <c r="AD31" s="26">
        <v>28</v>
      </c>
      <c r="AE31" s="26">
        <v>29</v>
      </c>
      <c r="AF31" s="26">
        <v>30</v>
      </c>
      <c r="AG31" s="26">
        <v>31</v>
      </c>
      <c r="AH31" s="26">
        <v>32</v>
      </c>
      <c r="AI31" s="26">
        <v>33</v>
      </c>
      <c r="AJ31" s="26">
        <v>34</v>
      </c>
      <c r="AK31" s="26">
        <v>35</v>
      </c>
      <c r="AL31" s="26">
        <v>36</v>
      </c>
      <c r="AM31" s="26">
        <v>37</v>
      </c>
      <c r="AN31" s="26">
        <v>38</v>
      </c>
      <c r="AO31" s="26">
        <v>39</v>
      </c>
      <c r="AP31" s="26">
        <v>40</v>
      </c>
      <c r="AQ31" s="26">
        <v>41</v>
      </c>
      <c r="AR31" s="26">
        <v>42</v>
      </c>
      <c r="AS31" s="26">
        <v>43</v>
      </c>
      <c r="AT31" s="26">
        <v>44</v>
      </c>
      <c r="AU31" s="26">
        <v>45</v>
      </c>
      <c r="AV31" s="26">
        <v>46</v>
      </c>
      <c r="AW31" s="26">
        <v>47</v>
      </c>
      <c r="AX31" s="26">
        <v>48</v>
      </c>
      <c r="AY31" s="26">
        <v>49</v>
      </c>
      <c r="AZ31" s="26">
        <v>50</v>
      </c>
      <c r="BA31" s="26">
        <v>51</v>
      </c>
      <c r="BB31" s="26">
        <v>52</v>
      </c>
      <c r="BC31" s="26">
        <v>53</v>
      </c>
      <c r="BD31" s="26">
        <v>54</v>
      </c>
      <c r="BE31" s="26">
        <v>55</v>
      </c>
      <c r="BF31" s="26">
        <v>56</v>
      </c>
      <c r="BG31" s="26">
        <v>57</v>
      </c>
      <c r="BH31" s="26">
        <v>58</v>
      </c>
      <c r="BI31" s="26">
        <v>59</v>
      </c>
    </row>
  </sheetData>
  <conditionalFormatting sqref="C2:BI29">
    <cfRule type="cellIs" dxfId="87" priority="2" operator="between">
      <formula>1</formula>
      <formula>3</formula>
    </cfRule>
  </conditionalFormatting>
  <conditionalFormatting sqref="BM2:BM29">
    <cfRule type="cellIs" dxfId="86" priority="1" operator="between">
      <formula>1</formula>
      <formula>5</formula>
    </cfRule>
  </conditionalFormatting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L2" sqref="L2"/>
    </sheetView>
  </sheetViews>
  <sheetFormatPr baseColWidth="10" defaultRowHeight="15" x14ac:dyDescent="0"/>
  <cols>
    <col min="1" max="1" width="19.5" customWidth="1"/>
    <col min="2" max="2" width="11.1640625" customWidth="1"/>
    <col min="3" max="11" width="7.33203125" customWidth="1"/>
    <col min="12" max="12" width="8.5" customWidth="1"/>
    <col min="13" max="13" width="11.1640625" customWidth="1"/>
  </cols>
  <sheetData>
    <row r="1" spans="1:13" s="53" customFormat="1" ht="28" customHeight="1">
      <c r="A1" s="12" t="s">
        <v>0</v>
      </c>
      <c r="B1" s="12" t="s">
        <v>1</v>
      </c>
      <c r="C1" s="50" t="s">
        <v>103</v>
      </c>
      <c r="D1" s="51" t="s">
        <v>151</v>
      </c>
      <c r="E1" s="51" t="s">
        <v>154</v>
      </c>
      <c r="F1" s="51" t="s">
        <v>174</v>
      </c>
      <c r="G1" s="51" t="s">
        <v>194</v>
      </c>
      <c r="H1" s="51" t="s">
        <v>220</v>
      </c>
      <c r="I1" s="51" t="s">
        <v>378</v>
      </c>
      <c r="J1" s="51" t="s">
        <v>415</v>
      </c>
      <c r="K1" s="51" t="s">
        <v>417</v>
      </c>
      <c r="L1" s="51" t="s">
        <v>418</v>
      </c>
      <c r="M1" s="52" t="s">
        <v>104</v>
      </c>
    </row>
    <row r="2" spans="1:13">
      <c r="A2" s="13" t="s">
        <v>2</v>
      </c>
      <c r="B2" s="14">
        <v>2000</v>
      </c>
      <c r="C2" s="10">
        <v>3</v>
      </c>
      <c r="D2" s="10">
        <v>3</v>
      </c>
      <c r="E2" s="10">
        <v>3</v>
      </c>
      <c r="F2" s="10"/>
      <c r="G2" s="10">
        <v>2</v>
      </c>
      <c r="H2" s="10">
        <v>3</v>
      </c>
      <c r="I2" s="10"/>
      <c r="J2" s="10"/>
      <c r="K2" s="10"/>
      <c r="L2" s="10"/>
      <c r="M2" s="8">
        <f>SUM(Table3[[#This Row],[1.ledovec]:[Jedovnice]])</f>
        <v>14</v>
      </c>
    </row>
    <row r="3" spans="1:13">
      <c r="A3" s="13" t="s">
        <v>3</v>
      </c>
      <c r="B3" s="14">
        <v>2000</v>
      </c>
      <c r="C3" s="10"/>
      <c r="D3" s="10">
        <v>3</v>
      </c>
      <c r="E3" s="10">
        <v>3</v>
      </c>
      <c r="F3" s="10">
        <v>3</v>
      </c>
      <c r="G3" s="10"/>
      <c r="H3" s="10"/>
      <c r="I3" s="10"/>
      <c r="J3" s="10"/>
      <c r="K3" s="10"/>
      <c r="L3" s="10"/>
      <c r="M3" s="10">
        <f>SUM(Table3[[#This Row],[1.ledovec]:[Jedovnice]])</f>
        <v>9</v>
      </c>
    </row>
    <row r="4" spans="1:13">
      <c r="A4" s="13" t="s">
        <v>4</v>
      </c>
      <c r="B4" s="14">
        <v>2001</v>
      </c>
      <c r="C4" s="10">
        <v>3</v>
      </c>
      <c r="D4" s="10">
        <v>3</v>
      </c>
      <c r="E4" s="10">
        <v>3</v>
      </c>
      <c r="F4" s="10"/>
      <c r="G4" s="10">
        <v>2</v>
      </c>
      <c r="H4" s="10"/>
      <c r="I4" s="10"/>
      <c r="J4" s="10"/>
      <c r="K4" s="10"/>
      <c r="L4" s="10"/>
      <c r="M4" s="8">
        <f>SUM(Table3[[#This Row],[1.ledovec]:[Jedovnice]])</f>
        <v>11</v>
      </c>
    </row>
    <row r="5" spans="1:13">
      <c r="A5" s="13" t="s">
        <v>5</v>
      </c>
      <c r="B5" s="14">
        <v>2002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>
        <f>SUM(Table3[[#This Row],[1.ledovec]:[Jedovnice]])</f>
        <v>0</v>
      </c>
    </row>
    <row r="6" spans="1:13">
      <c r="A6" s="13" t="s">
        <v>6</v>
      </c>
      <c r="B6" s="14">
        <v>2002</v>
      </c>
      <c r="C6" s="10">
        <v>3</v>
      </c>
      <c r="D6" s="10">
        <v>3</v>
      </c>
      <c r="E6" s="10"/>
      <c r="F6" s="10"/>
      <c r="G6" s="10">
        <v>2</v>
      </c>
      <c r="H6" s="10"/>
      <c r="I6" s="10"/>
      <c r="J6" s="10"/>
      <c r="K6" s="10"/>
      <c r="L6" s="10"/>
      <c r="M6" s="8">
        <f>SUM(Table3[[#This Row],[1.ledovec]:[Jedovnice]])</f>
        <v>8</v>
      </c>
    </row>
    <row r="7" spans="1:13">
      <c r="A7" s="13" t="s">
        <v>7</v>
      </c>
      <c r="B7" s="14">
        <v>2002</v>
      </c>
      <c r="C7" s="10">
        <v>3</v>
      </c>
      <c r="D7" s="10">
        <v>3</v>
      </c>
      <c r="E7" s="10"/>
      <c r="F7" s="10">
        <v>3</v>
      </c>
      <c r="G7" s="10">
        <v>2</v>
      </c>
      <c r="H7" s="10">
        <v>3</v>
      </c>
      <c r="I7" s="10"/>
      <c r="J7" s="10"/>
      <c r="K7" s="10"/>
      <c r="L7" s="10"/>
      <c r="M7" s="10">
        <f>SUM(Table3[[#This Row],[1.ledovec]:[Jedovnice]])</f>
        <v>14</v>
      </c>
    </row>
    <row r="8" spans="1:13">
      <c r="A8" s="13" t="s">
        <v>8</v>
      </c>
      <c r="B8" s="14">
        <v>2002</v>
      </c>
      <c r="C8" s="10">
        <v>3</v>
      </c>
      <c r="D8" s="10">
        <v>3</v>
      </c>
      <c r="E8" s="10">
        <v>3</v>
      </c>
      <c r="F8" s="10"/>
      <c r="G8" s="10">
        <v>2</v>
      </c>
      <c r="H8" s="10">
        <v>3</v>
      </c>
      <c r="I8" s="10"/>
      <c r="J8" s="10"/>
      <c r="K8" s="10"/>
      <c r="L8" s="10"/>
      <c r="M8" s="8">
        <f>SUM(Table3[[#This Row],[1.ledovec]:[Jedovnice]])</f>
        <v>14</v>
      </c>
    </row>
    <row r="9" spans="1:13">
      <c r="A9" s="13" t="s">
        <v>9</v>
      </c>
      <c r="B9" s="14">
        <v>2003</v>
      </c>
      <c r="C9" s="10">
        <v>3</v>
      </c>
      <c r="D9" s="10"/>
      <c r="E9" s="10">
        <v>3</v>
      </c>
      <c r="F9" s="10"/>
      <c r="G9" s="10"/>
      <c r="H9" s="10">
        <v>3</v>
      </c>
      <c r="I9" s="10"/>
      <c r="J9" s="10"/>
      <c r="K9" s="10"/>
      <c r="L9" s="10"/>
      <c r="M9" s="10">
        <f>SUM(Table3[[#This Row],[1.ledovec]:[Jedovnice]])</f>
        <v>9</v>
      </c>
    </row>
    <row r="10" spans="1:13">
      <c r="A10" s="13" t="s">
        <v>10</v>
      </c>
      <c r="B10" s="14">
        <v>2004</v>
      </c>
      <c r="C10" s="10">
        <v>3</v>
      </c>
      <c r="D10" s="10">
        <v>3</v>
      </c>
      <c r="E10" s="10">
        <v>3</v>
      </c>
      <c r="F10" s="10">
        <v>3</v>
      </c>
      <c r="G10" s="10">
        <v>2</v>
      </c>
      <c r="H10" s="10">
        <v>3</v>
      </c>
      <c r="I10" s="10">
        <v>2</v>
      </c>
      <c r="J10" s="10">
        <v>3</v>
      </c>
      <c r="K10" s="10"/>
      <c r="L10" s="10"/>
      <c r="M10" s="8">
        <f>SUM(Table3[[#This Row],[1.ledovec]:[Jedovnice]])</f>
        <v>22</v>
      </c>
    </row>
    <row r="11" spans="1:13">
      <c r="A11" s="13" t="s">
        <v>11</v>
      </c>
      <c r="B11" s="14">
        <v>2005</v>
      </c>
      <c r="C11" s="10">
        <v>3</v>
      </c>
      <c r="D11" s="10">
        <v>3</v>
      </c>
      <c r="E11" s="10">
        <v>3</v>
      </c>
      <c r="F11" s="10">
        <v>3</v>
      </c>
      <c r="G11" s="10">
        <v>2</v>
      </c>
      <c r="H11" s="10">
        <v>3</v>
      </c>
      <c r="I11" s="10"/>
      <c r="J11" s="10"/>
      <c r="K11" s="10"/>
      <c r="L11" s="10"/>
      <c r="M11" s="10">
        <f>SUM(Table3[[#This Row],[1.ledovec]:[Jedovnice]])</f>
        <v>17</v>
      </c>
    </row>
    <row r="12" spans="1:13">
      <c r="A12" s="13" t="s">
        <v>12</v>
      </c>
      <c r="B12" s="14">
        <v>2005</v>
      </c>
      <c r="C12" s="10">
        <v>3</v>
      </c>
      <c r="D12" s="10">
        <v>3</v>
      </c>
      <c r="E12" s="10">
        <v>3</v>
      </c>
      <c r="F12" s="10">
        <v>3</v>
      </c>
      <c r="G12" s="10">
        <v>2</v>
      </c>
      <c r="H12" s="10"/>
      <c r="I12" s="10">
        <v>2</v>
      </c>
      <c r="J12" s="10">
        <v>3</v>
      </c>
      <c r="K12" s="10"/>
      <c r="L12" s="10"/>
      <c r="M12" s="8">
        <f>SUM(Table3[[#This Row],[1.ledovec]:[Jedovnice]])</f>
        <v>19</v>
      </c>
    </row>
    <row r="13" spans="1:13">
      <c r="A13" s="13" t="s">
        <v>13</v>
      </c>
      <c r="B13" s="14">
        <v>2006</v>
      </c>
      <c r="C13" s="10"/>
      <c r="D13" s="10">
        <v>3</v>
      </c>
      <c r="E13" s="10">
        <v>3</v>
      </c>
      <c r="F13" s="10">
        <v>3</v>
      </c>
      <c r="G13" s="10">
        <v>2</v>
      </c>
      <c r="H13" s="10">
        <v>3</v>
      </c>
      <c r="I13" s="10">
        <v>2</v>
      </c>
      <c r="J13" s="10">
        <v>3</v>
      </c>
      <c r="K13" s="10"/>
      <c r="L13" s="10"/>
      <c r="M13" s="10">
        <f>SUM(Table3[[#This Row],[1.ledovec]:[Jedovnice]])</f>
        <v>19</v>
      </c>
    </row>
    <row r="14" spans="1:13">
      <c r="A14" s="13" t="s">
        <v>14</v>
      </c>
      <c r="B14" s="14">
        <v>2007</v>
      </c>
      <c r="C14" s="10">
        <v>3</v>
      </c>
      <c r="D14" s="10">
        <v>3</v>
      </c>
      <c r="E14" s="10">
        <v>3</v>
      </c>
      <c r="F14" s="10">
        <v>3</v>
      </c>
      <c r="G14" s="10">
        <v>2</v>
      </c>
      <c r="H14" s="10">
        <v>3</v>
      </c>
      <c r="I14" s="10">
        <v>2</v>
      </c>
      <c r="J14" s="10"/>
      <c r="K14" s="10"/>
      <c r="L14" s="10"/>
      <c r="M14" s="8">
        <f>SUM(Table3[[#This Row],[1.ledovec]:[Jedovnice]])</f>
        <v>19</v>
      </c>
    </row>
    <row r="15" spans="1:13">
      <c r="A15" s="13" t="s">
        <v>15</v>
      </c>
      <c r="B15" s="14">
        <v>2007</v>
      </c>
      <c r="C15" s="10"/>
      <c r="D15" s="10">
        <v>3</v>
      </c>
      <c r="E15" s="10">
        <v>3</v>
      </c>
      <c r="F15" s="10">
        <v>3</v>
      </c>
      <c r="G15" s="10"/>
      <c r="H15" s="10">
        <v>3</v>
      </c>
      <c r="I15" s="10"/>
      <c r="J15" s="10"/>
      <c r="K15" s="10">
        <v>3</v>
      </c>
      <c r="L15" s="10"/>
      <c r="M15" s="10">
        <f>SUM(Table3[[#This Row],[1.ledovec]:[Jedovnice]])</f>
        <v>15</v>
      </c>
    </row>
    <row r="16" spans="1:13">
      <c r="A16" s="13" t="s">
        <v>16</v>
      </c>
      <c r="B16" s="14">
        <v>2009</v>
      </c>
      <c r="C16" s="10">
        <v>3</v>
      </c>
      <c r="D16" s="10">
        <v>3</v>
      </c>
      <c r="E16" s="10">
        <v>3</v>
      </c>
      <c r="F16" s="10">
        <v>3</v>
      </c>
      <c r="G16" s="10"/>
      <c r="H16" s="10">
        <v>3</v>
      </c>
      <c r="I16" s="10">
        <v>2</v>
      </c>
      <c r="J16" s="10"/>
      <c r="K16" s="10">
        <v>3</v>
      </c>
      <c r="L16" s="10"/>
      <c r="M16" s="8">
        <f>SUM(Table3[[#This Row],[1.ledovec]:[Jedovnice]])</f>
        <v>20</v>
      </c>
    </row>
    <row r="17" spans="1:13">
      <c r="A17" s="13" t="s">
        <v>17</v>
      </c>
      <c r="B17" s="14">
        <v>2009</v>
      </c>
      <c r="C17" s="10"/>
      <c r="D17" s="10">
        <v>3</v>
      </c>
      <c r="E17" s="10">
        <v>3</v>
      </c>
      <c r="F17" s="10">
        <v>3</v>
      </c>
      <c r="G17" s="10"/>
      <c r="H17" s="10">
        <v>3</v>
      </c>
      <c r="I17" s="10"/>
      <c r="J17" s="10"/>
      <c r="K17" s="10">
        <v>3</v>
      </c>
      <c r="L17" s="10"/>
      <c r="M17" s="10">
        <f>SUM(Table3[[#This Row],[1.ledovec]:[Jedovnice]])</f>
        <v>15</v>
      </c>
    </row>
    <row r="18" spans="1:13">
      <c r="A18" s="13" t="s">
        <v>18</v>
      </c>
      <c r="B18" s="14">
        <v>2009</v>
      </c>
      <c r="C18" s="10">
        <v>3</v>
      </c>
      <c r="D18" s="10">
        <v>3</v>
      </c>
      <c r="E18" s="10">
        <v>3</v>
      </c>
      <c r="F18" s="10">
        <v>3</v>
      </c>
      <c r="G18" s="10"/>
      <c r="H18" s="10">
        <v>3</v>
      </c>
      <c r="I18" s="10"/>
      <c r="J18" s="10"/>
      <c r="K18" s="10"/>
      <c r="L18" s="10"/>
      <c r="M18" s="8">
        <f>SUM(Table3[[#This Row],[1.ledovec]:[Jedovnice]])</f>
        <v>15</v>
      </c>
    </row>
    <row r="19" spans="1:13">
      <c r="A19" s="13" t="s">
        <v>19</v>
      </c>
      <c r="B19" s="14">
        <v>2009</v>
      </c>
      <c r="C19" s="10">
        <v>3</v>
      </c>
      <c r="D19" s="10">
        <v>3</v>
      </c>
      <c r="E19" s="10">
        <v>3</v>
      </c>
      <c r="F19" s="10">
        <v>3</v>
      </c>
      <c r="G19" s="10"/>
      <c r="H19" s="10">
        <v>3</v>
      </c>
      <c r="I19" s="10"/>
      <c r="J19" s="10"/>
      <c r="K19" s="10">
        <v>3</v>
      </c>
      <c r="L19" s="10"/>
      <c r="M19" s="10">
        <f>SUM(Table3[[#This Row],[1.ledovec]:[Jedovnice]])</f>
        <v>18</v>
      </c>
    </row>
    <row r="20" spans="1:13">
      <c r="A20" s="13" t="s">
        <v>20</v>
      </c>
      <c r="B20" s="14">
        <v>2010</v>
      </c>
      <c r="C20" s="10">
        <v>3</v>
      </c>
      <c r="D20" s="10">
        <v>3</v>
      </c>
      <c r="E20" s="10">
        <v>3</v>
      </c>
      <c r="F20" s="10">
        <v>3</v>
      </c>
      <c r="G20" s="10">
        <v>1</v>
      </c>
      <c r="H20" s="10">
        <v>3</v>
      </c>
      <c r="I20" s="10">
        <v>2</v>
      </c>
      <c r="J20" s="10"/>
      <c r="K20" s="10">
        <v>3</v>
      </c>
      <c r="L20" s="10"/>
      <c r="M20" s="8">
        <f>SUM(Table3[[#This Row],[1.ledovec]:[Jedovnice]])</f>
        <v>21</v>
      </c>
    </row>
    <row r="21" spans="1:13">
      <c r="A21" s="13" t="s">
        <v>21</v>
      </c>
      <c r="B21" s="14">
        <v>2010</v>
      </c>
      <c r="C21" s="10"/>
      <c r="D21" s="10">
        <v>3</v>
      </c>
      <c r="E21" s="10">
        <v>3</v>
      </c>
      <c r="F21" s="10"/>
      <c r="G21" s="10"/>
      <c r="H21" s="10"/>
      <c r="I21" s="10"/>
      <c r="J21" s="10"/>
      <c r="K21" s="10">
        <v>3</v>
      </c>
      <c r="L21" s="10"/>
      <c r="M21" s="10">
        <f>SUM(Table3[[#This Row],[1.ledovec]:[Jedovnice]])</f>
        <v>9</v>
      </c>
    </row>
    <row r="22" spans="1:13">
      <c r="A22" s="13" t="s">
        <v>22</v>
      </c>
      <c r="B22" s="14">
        <v>2010</v>
      </c>
      <c r="C22" s="10"/>
      <c r="D22" s="10">
        <v>3</v>
      </c>
      <c r="E22" s="10">
        <v>3</v>
      </c>
      <c r="F22" s="10">
        <v>3</v>
      </c>
      <c r="G22" s="10"/>
      <c r="H22" s="10">
        <v>3</v>
      </c>
      <c r="I22" s="10"/>
      <c r="J22" s="10"/>
      <c r="K22" s="10">
        <v>3</v>
      </c>
      <c r="L22" s="10"/>
      <c r="M22" s="8">
        <f>SUM(Table3[[#This Row],[1.ledovec]:[Jedovnice]])</f>
        <v>15</v>
      </c>
    </row>
    <row r="23" spans="1:13">
      <c r="A23" s="13" t="s">
        <v>23</v>
      </c>
      <c r="B23" s="14">
        <v>2010</v>
      </c>
      <c r="C23" s="10"/>
      <c r="D23" s="10">
        <v>3</v>
      </c>
      <c r="E23" s="10">
        <v>3</v>
      </c>
      <c r="F23" s="10">
        <v>3</v>
      </c>
      <c r="G23" s="10">
        <v>1</v>
      </c>
      <c r="H23" s="10">
        <v>3</v>
      </c>
      <c r="I23" s="10">
        <v>2</v>
      </c>
      <c r="J23" s="10"/>
      <c r="K23" s="10">
        <v>3</v>
      </c>
      <c r="L23" s="10"/>
      <c r="M23" s="10">
        <f>SUM(Table3[[#This Row],[1.ledovec]:[Jedovnice]])</f>
        <v>18</v>
      </c>
    </row>
    <row r="24" spans="1:13">
      <c r="A24" s="13" t="s">
        <v>24</v>
      </c>
      <c r="B24" s="14">
        <v>2010</v>
      </c>
      <c r="C24" s="10"/>
      <c r="D24" s="10">
        <v>3</v>
      </c>
      <c r="E24" s="10">
        <v>3</v>
      </c>
      <c r="F24" s="10"/>
      <c r="G24" s="10"/>
      <c r="H24" s="10">
        <v>3</v>
      </c>
      <c r="I24" s="10"/>
      <c r="J24" s="10"/>
      <c r="K24" s="10">
        <v>3</v>
      </c>
      <c r="L24" s="10"/>
      <c r="M24" s="8">
        <f>SUM(Table3[[#This Row],[1.ledovec]:[Jedovnice]])</f>
        <v>12</v>
      </c>
    </row>
    <row r="25" spans="1:13">
      <c r="A25" s="13" t="s">
        <v>25</v>
      </c>
      <c r="B25" s="14">
        <v>2011</v>
      </c>
      <c r="C25" s="10"/>
      <c r="D25" s="10">
        <v>3</v>
      </c>
      <c r="E25" s="10">
        <v>3</v>
      </c>
      <c r="F25" s="10">
        <v>2</v>
      </c>
      <c r="G25" s="10"/>
      <c r="H25" s="10">
        <v>3</v>
      </c>
      <c r="I25" s="10"/>
      <c r="J25" s="10"/>
      <c r="K25" s="10">
        <v>3</v>
      </c>
      <c r="L25" s="10"/>
      <c r="M25" s="10">
        <f>SUM(Table3[[#This Row],[1.ledovec]:[Jedovnice]])</f>
        <v>14</v>
      </c>
    </row>
    <row r="26" spans="1:13">
      <c r="A26" s="13" t="s">
        <v>26</v>
      </c>
      <c r="B26" s="14">
        <v>2011</v>
      </c>
      <c r="C26" s="10"/>
      <c r="D26" s="10">
        <v>3</v>
      </c>
      <c r="E26" s="10"/>
      <c r="F26" s="10"/>
      <c r="G26" s="10"/>
      <c r="H26" s="10"/>
      <c r="I26" s="10"/>
      <c r="J26" s="10"/>
      <c r="K26" s="10">
        <v>3</v>
      </c>
      <c r="L26" s="10"/>
      <c r="M26" s="8">
        <f>SUM(Table3[[#This Row],[1.ledovec]:[Jedovnice]])</f>
        <v>6</v>
      </c>
    </row>
    <row r="27" spans="1:13">
      <c r="A27" s="13" t="s">
        <v>27</v>
      </c>
      <c r="B27" s="14">
        <v>2012</v>
      </c>
      <c r="C27" s="10"/>
      <c r="D27" s="10">
        <v>3</v>
      </c>
      <c r="E27" s="10">
        <v>3</v>
      </c>
      <c r="F27" s="10">
        <v>3</v>
      </c>
      <c r="G27" s="10"/>
      <c r="H27" s="10"/>
      <c r="I27" s="10"/>
      <c r="J27" s="10"/>
      <c r="K27" s="10">
        <v>3</v>
      </c>
      <c r="L27" s="10"/>
      <c r="M27" s="10">
        <f>SUM(Table3[[#This Row],[1.ledovec]:[Jedovnice]])</f>
        <v>12</v>
      </c>
    </row>
    <row r="28" spans="1:13">
      <c r="A28" s="13" t="s">
        <v>28</v>
      </c>
      <c r="B28" s="14">
        <v>2012</v>
      </c>
      <c r="C28" s="10">
        <v>3</v>
      </c>
      <c r="D28" s="10">
        <v>3</v>
      </c>
      <c r="E28" s="10">
        <v>3</v>
      </c>
      <c r="F28" s="10">
        <v>3</v>
      </c>
      <c r="G28" s="10"/>
      <c r="H28" s="10">
        <v>3</v>
      </c>
      <c r="I28" s="10"/>
      <c r="J28" s="10"/>
      <c r="K28" s="10"/>
      <c r="L28" s="10"/>
      <c r="M28" s="8">
        <f>SUM(Table3[[#This Row],[1.ledovec]:[Jedovnice]])</f>
        <v>15</v>
      </c>
    </row>
    <row r="29" spans="1:13">
      <c r="A29" s="15" t="s">
        <v>29</v>
      </c>
      <c r="B29" s="16">
        <v>2012</v>
      </c>
      <c r="C29" s="17"/>
      <c r="D29" s="17">
        <v>3</v>
      </c>
      <c r="E29" s="17">
        <v>3</v>
      </c>
      <c r="F29" s="17"/>
      <c r="G29" s="17"/>
      <c r="H29" s="17"/>
      <c r="I29" s="17"/>
      <c r="J29" s="17"/>
      <c r="K29" s="17">
        <v>3</v>
      </c>
      <c r="L29" s="17"/>
      <c r="M29" s="17">
        <f>SUM(Table3[[#This Row],[1.ledovec]:[Jedovnice]])</f>
        <v>9</v>
      </c>
    </row>
  </sheetData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aktivita</vt:lpstr>
      <vt:lpstr>zavody</vt:lpstr>
      <vt:lpstr>treninky</vt:lpstr>
      <vt:lpstr>soustredeni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barbara</cp:lastModifiedBy>
  <dcterms:created xsi:type="dcterms:W3CDTF">2017-09-05T08:15:12Z</dcterms:created>
  <dcterms:modified xsi:type="dcterms:W3CDTF">2018-05-18T12:10:52Z</dcterms:modified>
</cp:coreProperties>
</file>