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560" yWindow="560" windowWidth="25040" windowHeight="15640" tabRatio="500"/>
  </bookViews>
  <sheets>
    <sheet name="Sheet2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H23" i="2" l="1"/>
  <c r="CI23" i="2"/>
  <c r="CJ23" i="2"/>
  <c r="CK23" i="2"/>
  <c r="CL23" i="2"/>
  <c r="CH2" i="2"/>
  <c r="CI2" i="2"/>
  <c r="CJ2" i="2"/>
  <c r="CK2" i="2"/>
  <c r="CL2" i="2"/>
  <c r="CH3" i="2"/>
  <c r="CI3" i="2"/>
  <c r="CJ3" i="2"/>
  <c r="CK3" i="2"/>
  <c r="CL3" i="2"/>
  <c r="CH4" i="2"/>
  <c r="CI4" i="2"/>
  <c r="CJ4" i="2"/>
  <c r="CK4" i="2"/>
  <c r="CL4" i="2"/>
  <c r="CH5" i="2"/>
  <c r="CI5" i="2"/>
  <c r="CJ5" i="2"/>
  <c r="CK5" i="2"/>
  <c r="CL5" i="2"/>
  <c r="CH6" i="2"/>
  <c r="CI6" i="2"/>
  <c r="CJ6" i="2"/>
  <c r="CK6" i="2"/>
  <c r="CL6" i="2"/>
  <c r="CH7" i="2"/>
  <c r="CI7" i="2"/>
  <c r="CJ7" i="2"/>
  <c r="CK7" i="2"/>
  <c r="CL7" i="2"/>
  <c r="CH8" i="2"/>
  <c r="CI8" i="2"/>
  <c r="CJ8" i="2"/>
  <c r="CK8" i="2"/>
  <c r="CL8" i="2"/>
  <c r="CH9" i="2"/>
  <c r="CI9" i="2"/>
  <c r="CJ9" i="2"/>
  <c r="CK9" i="2"/>
  <c r="CL9" i="2"/>
  <c r="CH10" i="2"/>
  <c r="CI10" i="2"/>
  <c r="CJ10" i="2"/>
  <c r="CK10" i="2"/>
  <c r="CL10" i="2"/>
  <c r="CH11" i="2"/>
  <c r="CI11" i="2"/>
  <c r="CJ11" i="2"/>
  <c r="CK11" i="2"/>
  <c r="CL11" i="2"/>
  <c r="CH12" i="2"/>
  <c r="CI12" i="2"/>
  <c r="CJ12" i="2"/>
  <c r="CK12" i="2"/>
  <c r="CL12" i="2"/>
  <c r="CH13" i="2"/>
  <c r="CI13" i="2"/>
  <c r="CJ13" i="2"/>
  <c r="CK13" i="2"/>
  <c r="CL13" i="2"/>
  <c r="CH14" i="2"/>
  <c r="CI14" i="2"/>
  <c r="CJ14" i="2"/>
  <c r="CK14" i="2"/>
  <c r="CL14" i="2"/>
  <c r="CH15" i="2"/>
  <c r="CI15" i="2"/>
  <c r="CJ15" i="2"/>
  <c r="CK15" i="2"/>
  <c r="CL15" i="2"/>
  <c r="CH16" i="2"/>
  <c r="CI16" i="2"/>
  <c r="CJ16" i="2"/>
  <c r="CK16" i="2"/>
  <c r="CL16" i="2"/>
  <c r="CH17" i="2"/>
  <c r="CI17" i="2"/>
  <c r="CJ17" i="2"/>
  <c r="CK17" i="2"/>
  <c r="CL17" i="2"/>
  <c r="CH18" i="2"/>
  <c r="CI18" i="2"/>
  <c r="CJ18" i="2"/>
  <c r="CK18" i="2"/>
  <c r="CL18" i="2"/>
  <c r="CH19" i="2"/>
  <c r="CI19" i="2"/>
  <c r="CJ19" i="2"/>
  <c r="CK19" i="2"/>
  <c r="CL19" i="2"/>
  <c r="CH20" i="2"/>
  <c r="CI20" i="2"/>
  <c r="CJ20" i="2"/>
  <c r="CK20" i="2"/>
  <c r="CL20" i="2"/>
  <c r="CH21" i="2"/>
  <c r="CI21" i="2"/>
  <c r="CJ21" i="2"/>
  <c r="CK21" i="2"/>
  <c r="CL21" i="2"/>
  <c r="CH22" i="2"/>
  <c r="CI22" i="2"/>
  <c r="CJ22" i="2"/>
  <c r="CK22" i="2"/>
  <c r="CL22" i="2"/>
  <c r="CM23" i="2"/>
  <c r="CM22" i="2"/>
  <c r="CM21" i="2"/>
  <c r="CM20" i="2"/>
  <c r="CM19" i="2"/>
  <c r="CM18" i="2"/>
  <c r="CM17" i="2"/>
  <c r="CM16" i="2"/>
  <c r="CM15" i="2"/>
  <c r="CM14" i="2"/>
  <c r="CM13" i="2"/>
  <c r="CM12" i="2"/>
  <c r="CM11" i="2"/>
  <c r="CM10" i="2"/>
  <c r="CM9" i="2"/>
  <c r="CM8" i="2"/>
  <c r="CM7" i="2"/>
  <c r="CM6" i="2"/>
  <c r="CM5" i="2"/>
  <c r="CM4" i="2"/>
  <c r="CM3" i="2"/>
  <c r="CM2" i="2"/>
</calcChain>
</file>

<file path=xl/sharedStrings.xml><?xml version="1.0" encoding="utf-8"?>
<sst xmlns="http://schemas.openxmlformats.org/spreadsheetml/2006/main" count="581" uniqueCount="301">
  <si>
    <t>Jméno</t>
  </si>
  <si>
    <t>Ročník</t>
  </si>
  <si>
    <t>Skupina</t>
  </si>
  <si>
    <t>Kaprun</t>
  </si>
  <si>
    <t>Zauchensee</t>
  </si>
  <si>
    <t>Conobiti</t>
  </si>
  <si>
    <t>SL 4.2.</t>
  </si>
  <si>
    <t>JmLP 15.10</t>
  </si>
  <si>
    <t>JmLP 22.10</t>
  </si>
  <si>
    <t>HBV 23.10</t>
  </si>
  <si>
    <t>JmLP 23.10</t>
  </si>
  <si>
    <t>JmLP 6.11.</t>
  </si>
  <si>
    <t>UKZ 7.1.</t>
  </si>
  <si>
    <t>POH 8.1.</t>
  </si>
  <si>
    <t>LPV 8.1.</t>
  </si>
  <si>
    <t>POH 14.1.</t>
  </si>
  <si>
    <t>JMLP 21.1.</t>
  </si>
  <si>
    <t>JMLP 22.1.</t>
  </si>
  <si>
    <t>POH 2.2.</t>
  </si>
  <si>
    <t>POH 5.2.</t>
  </si>
  <si>
    <t>UKZ 11.2.</t>
  </si>
  <si>
    <t>UKZ 12.2.</t>
  </si>
  <si>
    <t>POH 12.2</t>
  </si>
  <si>
    <t>OST 18.2</t>
  </si>
  <si>
    <t>FIS 18.2</t>
  </si>
  <si>
    <t>FIS 19.2</t>
  </si>
  <si>
    <t>JMLP 19.2</t>
  </si>
  <si>
    <t>FIS 25.2</t>
  </si>
  <si>
    <t>FIS 26.2</t>
  </si>
  <si>
    <t>UKZ 25.2</t>
  </si>
  <si>
    <t>UKZ 26.2</t>
  </si>
  <si>
    <t>LPV 26.2</t>
  </si>
  <si>
    <t>JMLP 1.3.</t>
  </si>
  <si>
    <t>JMLP 4.3</t>
  </si>
  <si>
    <t>LPV 5.3</t>
  </si>
  <si>
    <t>FIS 4.5</t>
  </si>
  <si>
    <t>FIS 5.5</t>
  </si>
  <si>
    <t>Prebor skol 8.3.</t>
  </si>
  <si>
    <t>LPV 8.3.</t>
  </si>
  <si>
    <t>LPV 10.3.</t>
  </si>
  <si>
    <t>UKZ 11.3.</t>
  </si>
  <si>
    <t>CT 20.10.</t>
  </si>
  <si>
    <t>CT 3.11.</t>
  </si>
  <si>
    <t>CT 10.11.</t>
  </si>
  <si>
    <t>PO 14.11</t>
  </si>
  <si>
    <t>CT 17.11.</t>
  </si>
  <si>
    <t>CT 24.11.</t>
  </si>
  <si>
    <t>CT 1.12.</t>
  </si>
  <si>
    <t>PO 5.12.</t>
  </si>
  <si>
    <t>CT 8.12.</t>
  </si>
  <si>
    <t>PO 12.12.</t>
  </si>
  <si>
    <t>CT 15.12.</t>
  </si>
  <si>
    <t>CT 22.12</t>
  </si>
  <si>
    <t>ST 4.1.</t>
  </si>
  <si>
    <t>CT 5.1.</t>
  </si>
  <si>
    <t>POH 14.1.2</t>
  </si>
  <si>
    <t>PO 16.1.</t>
  </si>
  <si>
    <t>ST 18.1.</t>
  </si>
  <si>
    <t>CT 19.1.</t>
  </si>
  <si>
    <t>PO 23.1.</t>
  </si>
  <si>
    <t>ST 25.1.</t>
  </si>
  <si>
    <t>PIA 27.1</t>
  </si>
  <si>
    <t>PO 30.1.</t>
  </si>
  <si>
    <t>POH 5.2.2</t>
  </si>
  <si>
    <t>PO 6.2.</t>
  </si>
  <si>
    <t>ST 8.2.</t>
  </si>
  <si>
    <t>CT 9.2</t>
  </si>
  <si>
    <t>UKZ 11.2</t>
  </si>
  <si>
    <t>POH 12.22</t>
  </si>
  <si>
    <t>PO 13.2</t>
  </si>
  <si>
    <t>ST 15.2</t>
  </si>
  <si>
    <t>CT 16.2.</t>
  </si>
  <si>
    <t>PIA 17.2</t>
  </si>
  <si>
    <t>PO 20.2</t>
  </si>
  <si>
    <t>ST 22.2</t>
  </si>
  <si>
    <t>CT 23.2</t>
  </si>
  <si>
    <t>PO 27.2</t>
  </si>
  <si>
    <t>CT 2.3.</t>
  </si>
  <si>
    <t>Column2</t>
  </si>
  <si>
    <t>zavody</t>
  </si>
  <si>
    <t>soustredeni</t>
  </si>
  <si>
    <t>vsechny treningy</t>
  </si>
  <si>
    <t>body treningy</t>
  </si>
  <si>
    <t>celkem body</t>
  </si>
  <si>
    <t>Poradi</t>
  </si>
  <si>
    <t>Keznikl Dominik</t>
  </si>
  <si>
    <t>starší</t>
  </si>
  <si>
    <t>3</t>
  </si>
  <si>
    <t>2</t>
  </si>
  <si>
    <t>6/6</t>
  </si>
  <si>
    <t>A</t>
  </si>
  <si>
    <t>6/8</t>
  </si>
  <si>
    <t>2/5</t>
  </si>
  <si>
    <t>1/27</t>
  </si>
  <si>
    <t>1/12</t>
  </si>
  <si>
    <t>1/28</t>
  </si>
  <si>
    <t>DNF/*</t>
  </si>
  <si>
    <t>57/59</t>
  </si>
  <si>
    <t>46/52</t>
  </si>
  <si>
    <t>47/53</t>
  </si>
  <si>
    <t>1/19</t>
  </si>
  <si>
    <t>29/41</t>
  </si>
  <si>
    <t>DNF/28</t>
  </si>
  <si>
    <t>2/20</t>
  </si>
  <si>
    <t>2/22</t>
  </si>
  <si>
    <t>4/21</t>
  </si>
  <si>
    <t>-</t>
  </si>
  <si>
    <t>Pekárková Klára</t>
  </si>
  <si>
    <t>2/3</t>
  </si>
  <si>
    <t>7/14</t>
  </si>
  <si>
    <t>4/9</t>
  </si>
  <si>
    <t>5/13</t>
  </si>
  <si>
    <t>9/16</t>
  </si>
  <si>
    <t>1/2</t>
  </si>
  <si>
    <t>12/12*</t>
  </si>
  <si>
    <t>10/13</t>
  </si>
  <si>
    <t>X</t>
  </si>
  <si>
    <t>Hrdová Nina</t>
  </si>
  <si>
    <t>3/3</t>
  </si>
  <si>
    <t>1/1</t>
  </si>
  <si>
    <t>1/4</t>
  </si>
  <si>
    <t>4/5</t>
  </si>
  <si>
    <t>7/7</t>
  </si>
  <si>
    <t>4/4</t>
  </si>
  <si>
    <t>10/10</t>
  </si>
  <si>
    <t>4/6</t>
  </si>
  <si>
    <t>8/10</t>
  </si>
  <si>
    <t>7/10</t>
  </si>
  <si>
    <t>Keršner Dorian</t>
  </si>
  <si>
    <t>5/5</t>
  </si>
  <si>
    <t>18/25</t>
  </si>
  <si>
    <t>9/10</t>
  </si>
  <si>
    <t>11/12</t>
  </si>
  <si>
    <t>10/15</t>
  </si>
  <si>
    <t>8/16</t>
  </si>
  <si>
    <t>DSQ/19</t>
  </si>
  <si>
    <t>Bělehrádkova Lea</t>
  </si>
  <si>
    <t>6/14</t>
  </si>
  <si>
    <t>6/10</t>
  </si>
  <si>
    <t>14/14</t>
  </si>
  <si>
    <t>2/6</t>
  </si>
  <si>
    <t>3/4</t>
  </si>
  <si>
    <t>3/10</t>
  </si>
  <si>
    <t>9/12</t>
  </si>
  <si>
    <t>Hrbáč David</t>
  </si>
  <si>
    <t>1/5</t>
  </si>
  <si>
    <t>25/25*</t>
  </si>
  <si>
    <t>4/10</t>
  </si>
  <si>
    <t>3/12</t>
  </si>
  <si>
    <t>1/6</t>
  </si>
  <si>
    <t>4/7</t>
  </si>
  <si>
    <t>5/15</t>
  </si>
  <si>
    <t>4/16</t>
  </si>
  <si>
    <t>14/19*</t>
  </si>
  <si>
    <t>9/11*</t>
  </si>
  <si>
    <t>3/9</t>
  </si>
  <si>
    <t>7/11</t>
  </si>
  <si>
    <t>5/12</t>
  </si>
  <si>
    <t>DNF/7</t>
  </si>
  <si>
    <t>4/11</t>
  </si>
  <si>
    <t>Muzikář David</t>
  </si>
  <si>
    <t>6/7</t>
  </si>
  <si>
    <t>4/17</t>
  </si>
  <si>
    <t>14/18</t>
  </si>
  <si>
    <t>16/18</t>
  </si>
  <si>
    <t>5/9</t>
  </si>
  <si>
    <t>DSQ/*</t>
  </si>
  <si>
    <t>Keznikl Tobiáš</t>
  </si>
  <si>
    <t>3/7</t>
  </si>
  <si>
    <t>5/6</t>
  </si>
  <si>
    <t>6/12</t>
  </si>
  <si>
    <t>4/15</t>
  </si>
  <si>
    <t>7/12</t>
  </si>
  <si>
    <t>11/21</t>
  </si>
  <si>
    <t>9/17</t>
  </si>
  <si>
    <t>10/19</t>
  </si>
  <si>
    <t>14/14*</t>
  </si>
  <si>
    <t>4/8</t>
  </si>
  <si>
    <t>2/8</t>
  </si>
  <si>
    <t>7/8</t>
  </si>
  <si>
    <t>Polák Ondřej</t>
  </si>
  <si>
    <t>2/13</t>
  </si>
  <si>
    <t>1/8</t>
  </si>
  <si>
    <t>13/24</t>
  </si>
  <si>
    <t>9/14</t>
  </si>
  <si>
    <t>5/21</t>
  </si>
  <si>
    <t>29/32</t>
  </si>
  <si>
    <t>21/35</t>
  </si>
  <si>
    <t>3/14</t>
  </si>
  <si>
    <t>9/13</t>
  </si>
  <si>
    <t>2/11</t>
  </si>
  <si>
    <t>4/13</t>
  </si>
  <si>
    <t>5/10</t>
  </si>
  <si>
    <t>7/13</t>
  </si>
  <si>
    <t>Toman Jakub</t>
  </si>
  <si>
    <t>2/4</t>
  </si>
  <si>
    <t>15/24</t>
  </si>
  <si>
    <t>1/14</t>
  </si>
  <si>
    <t>21/32</t>
  </si>
  <si>
    <t>22/35</t>
  </si>
  <si>
    <t>18/28</t>
  </si>
  <si>
    <t>6/13</t>
  </si>
  <si>
    <t>9/11</t>
  </si>
  <si>
    <t>Pantůček Václav</t>
  </si>
  <si>
    <t>mladší</t>
  </si>
  <si>
    <t>4/12</t>
  </si>
  <si>
    <t>2/9</t>
  </si>
  <si>
    <t>6/15</t>
  </si>
  <si>
    <t>16/31</t>
  </si>
  <si>
    <t>DSQ/12</t>
  </si>
  <si>
    <t>12/21</t>
  </si>
  <si>
    <t>26/37</t>
  </si>
  <si>
    <t>22/39</t>
  </si>
  <si>
    <t>23/32</t>
  </si>
  <si>
    <t>6/23</t>
  </si>
  <si>
    <t>5/24</t>
  </si>
  <si>
    <t>7/17</t>
  </si>
  <si>
    <t>7/19</t>
  </si>
  <si>
    <t>13/25</t>
  </si>
  <si>
    <t>Bednář Albert</t>
  </si>
  <si>
    <t>3/6</t>
  </si>
  <si>
    <t>6/9</t>
  </si>
  <si>
    <t>15/15</t>
  </si>
  <si>
    <t>25/31</t>
  </si>
  <si>
    <t>16/21</t>
  </si>
  <si>
    <t>5/14</t>
  </si>
  <si>
    <t>11/19</t>
  </si>
  <si>
    <t>14/25</t>
  </si>
  <si>
    <t>Polák Oliver</t>
  </si>
  <si>
    <t>8/11</t>
  </si>
  <si>
    <t>9/15</t>
  </si>
  <si>
    <t>24/31</t>
  </si>
  <si>
    <t>31/39</t>
  </si>
  <si>
    <t>14/23</t>
  </si>
  <si>
    <t>3/8</t>
  </si>
  <si>
    <t>14/24</t>
  </si>
  <si>
    <t>16/25</t>
  </si>
  <si>
    <t>Přibylová Adéla</t>
  </si>
  <si>
    <t>1/15</t>
  </si>
  <si>
    <t>14/22</t>
  </si>
  <si>
    <t>12/14</t>
  </si>
  <si>
    <t>Rosi Ema</t>
  </si>
  <si>
    <t>11/16</t>
  </si>
  <si>
    <t>22/27</t>
  </si>
  <si>
    <t>20/22</t>
  </si>
  <si>
    <t>29/30</t>
  </si>
  <si>
    <t>27/28</t>
  </si>
  <si>
    <t>5/8</t>
  </si>
  <si>
    <t>15/23</t>
  </si>
  <si>
    <t>11/14</t>
  </si>
  <si>
    <t>12/18</t>
  </si>
  <si>
    <t>19/21</t>
  </si>
  <si>
    <t>Pantůčková Ant.</t>
  </si>
  <si>
    <t>1/10</t>
  </si>
  <si>
    <t>5/7</t>
  </si>
  <si>
    <t>8/14</t>
  </si>
  <si>
    <t>1/9</t>
  </si>
  <si>
    <t>Pupišík Hynek</t>
  </si>
  <si>
    <t>5/17</t>
  </si>
  <si>
    <t>2/7</t>
  </si>
  <si>
    <t>5/11</t>
  </si>
  <si>
    <t>Toman Matyáš</t>
  </si>
  <si>
    <t>3/17</t>
  </si>
  <si>
    <t>1/13</t>
  </si>
  <si>
    <t>1/7</t>
  </si>
  <si>
    <t>1/11</t>
  </si>
  <si>
    <t>6/17</t>
  </si>
  <si>
    <t>Sobotka Roman</t>
  </si>
  <si>
    <t>13/17</t>
  </si>
  <si>
    <t>Hrdová Viola</t>
  </si>
  <si>
    <t>2/10</t>
  </si>
  <si>
    <t>8/8</t>
  </si>
  <si>
    <t>7/9</t>
  </si>
  <si>
    <t>DNF/9</t>
  </si>
  <si>
    <t>Přibyl Matyáš</t>
  </si>
  <si>
    <t>12/17</t>
  </si>
  <si>
    <t>10/11</t>
  </si>
  <si>
    <t>Pupišíková Cec.</t>
  </si>
  <si>
    <t>9/9</t>
  </si>
  <si>
    <t>neomluvena ucast</t>
  </si>
  <si>
    <t>Zauch2</t>
  </si>
  <si>
    <t>POH 19.3.</t>
  </si>
  <si>
    <t>Zauch 1.4.</t>
  </si>
  <si>
    <t>Zauch 2.4.</t>
  </si>
  <si>
    <t>CT 23.4.</t>
  </si>
  <si>
    <t>CT 6.4.</t>
  </si>
  <si>
    <t>1</t>
  </si>
  <si>
    <t>26/35</t>
  </si>
  <si>
    <t>20/31</t>
  </si>
  <si>
    <t>28/46</t>
  </si>
  <si>
    <t>28/62</t>
  </si>
  <si>
    <t>46/61</t>
  </si>
  <si>
    <t>48/72</t>
  </si>
  <si>
    <t>52/69</t>
  </si>
  <si>
    <t>60/62*</t>
  </si>
  <si>
    <t>60/68</t>
  </si>
  <si>
    <t>24/34</t>
  </si>
  <si>
    <t>36/42</t>
  </si>
  <si>
    <t>DSQ/35</t>
  </si>
  <si>
    <t>28/34</t>
  </si>
  <si>
    <t>37/42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</si>
</sst>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9"/>
      <color theme="0"/>
      <name val="Calibri"/>
      <scheme val="minor"/>
    </font>
    <font>
      <sz val="9"/>
      <color theme="1"/>
      <name val="Calibri"/>
      <scheme val="minor"/>
    </font>
    <font>
      <sz val="10"/>
      <color theme="1"/>
      <name val="Calibri"/>
      <scheme val="minor"/>
    </font>
    <font>
      <b/>
      <sz val="10"/>
      <color rgb="FFFFFFFF"/>
      <name val="Calibri"/>
      <scheme val="minor"/>
    </font>
    <font>
      <sz val="9"/>
      <color theme="0"/>
      <name val="Calibri"/>
      <scheme val="minor"/>
    </font>
    <font>
      <sz val="10"/>
      <color theme="0"/>
      <name val="Calibri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name val="Calibri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-0.499984740745262"/>
        <bgColor theme="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F243E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1651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43B72F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rgb="FF43B72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/>
      <top style="thin">
        <color theme="4" tint="0.3999755851924192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center"/>
    </xf>
    <xf numFmtId="49" fontId="3" fillId="6" borderId="5" xfId="0" applyNumberFormat="1" applyFont="1" applyFill="1" applyBorder="1" applyAlignment="1">
      <alignment horizontal="center" vertical="center"/>
    </xf>
    <xf numFmtId="49" fontId="3" fillId="6" borderId="0" xfId="0" applyNumberFormat="1" applyFont="1" applyFill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49" fontId="3" fillId="10" borderId="0" xfId="0" applyNumberFormat="1" applyFont="1" applyFill="1" applyAlignment="1">
      <alignment horizontal="center" vertical="center"/>
    </xf>
    <xf numFmtId="49" fontId="3" fillId="11" borderId="0" xfId="0" applyNumberFormat="1" applyFont="1" applyFill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7" fillId="1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7" fillId="13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9" fillId="14" borderId="4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left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15" borderId="4" xfId="0" applyFont="1" applyFill="1" applyBorder="1" applyAlignment="1">
      <alignment horizontal="center"/>
    </xf>
    <xf numFmtId="49" fontId="3" fillId="6" borderId="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49" fontId="3" fillId="7" borderId="9" xfId="0" applyNumberFormat="1" applyFont="1" applyFill="1" applyBorder="1" applyAlignment="1">
      <alignment horizontal="center" vertical="center"/>
    </xf>
    <xf numFmtId="49" fontId="3" fillId="8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16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184"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bottom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theme="3" tint="-0.49998474074526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bottom" textRotation="0" indent="0" justifyLastLine="0" shrinkToFit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bottom" textRotation="0" indent="0" justifyLastLine="0" shrinkToFit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bottom" textRotation="0" indent="0" justifyLastLine="0" shrinkToFit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alignment horizontal="center" vertical="bottom" textRotation="0" indent="0" justifyLastLine="0" shrinkToFit="0"/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1651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theme="4"/>
          <bgColor theme="3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rgb="FFF1651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rgb="FFF1651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rgb="FFF1651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rgb="FF336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rgb="FF43B72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rgb="FF336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rgb="FFF1651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rgb="FFF1651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7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rgb="FFF1651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rgb="FFF1651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43B72F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  <dxf>
      <font>
        <color auto="1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2" displayName="Table2" ref="A1:CG23" totalsRowShown="0" headerRowDxfId="11" dataDxfId="10" headerRowBorderDxfId="8" tableBorderDxfId="9">
  <autoFilter ref="A1:CG23"/>
  <tableColumns count="85">
    <tableColumn id="1" name="Jméno" dataDxfId="95"/>
    <tableColumn id="2" name="Ročník" dataDxfId="94"/>
    <tableColumn id="3" name="Skupina" dataDxfId="93"/>
    <tableColumn id="33" name="Kaprun" dataDxfId="92"/>
    <tableColumn id="32" name="Zauchensee" dataDxfId="91"/>
    <tableColumn id="31" name="Conobiti" dataDxfId="90"/>
    <tableColumn id="42" name="SL 4.2."/>
    <tableColumn id="84" name="Zauch2" dataDxfId="89"/>
    <tableColumn id="4" name="JmLP 15.10" dataDxfId="88"/>
    <tableColumn id="5" name="JmLP 22.10" dataDxfId="87"/>
    <tableColumn id="6" name="HBV 23.10" dataDxfId="86"/>
    <tableColumn id="7" name="JmLP 23.10" dataDxfId="85"/>
    <tableColumn id="16" name="JmLP 6.11." dataDxfId="84"/>
    <tableColumn id="25" name="UKZ 7.1." dataDxfId="83"/>
    <tableColumn id="26" name="POH 8.1." dataDxfId="82"/>
    <tableColumn id="27" name="LPV 8.1." dataDxfId="81"/>
    <tableColumn id="29" name="POH 14.1." dataDxfId="80"/>
    <tableColumn id="30" name="JMLP 21.1." dataDxfId="79"/>
    <tableColumn id="28" name="JMLP 22.1." dataDxfId="78"/>
    <tableColumn id="44" name="POH 2.2." dataDxfId="77"/>
    <tableColumn id="43" name="POH 5.2." dataDxfId="76"/>
    <tableColumn id="47" name="UKZ 11.2." dataDxfId="75"/>
    <tableColumn id="46" name="UKZ 12.2." dataDxfId="74"/>
    <tableColumn id="49" name="POH 12.2" dataDxfId="73"/>
    <tableColumn id="48" name="OST 18.2" dataDxfId="72"/>
    <tableColumn id="59" name="FIS 18.2" dataDxfId="71"/>
    <tableColumn id="60" name="FIS 19.2" dataDxfId="70"/>
    <tableColumn id="61" name="JMLP 19.2" dataDxfId="69"/>
    <tableColumn id="67" name="FIS 25.2" dataDxfId="68"/>
    <tableColumn id="56" name="FIS 26.2" dataDxfId="67"/>
    <tableColumn id="68" name="UKZ 25.2" dataDxfId="66"/>
    <tableColumn id="57" name="UKZ 26.2" dataDxfId="65"/>
    <tableColumn id="75" name="LPV 26.2" dataDxfId="64"/>
    <tableColumn id="74" name="JMLP 1.3." dataDxfId="63"/>
    <tableColumn id="73" name="JMLP 4.3" dataDxfId="62"/>
    <tableColumn id="72" name="LPV 5.3" dataDxfId="61"/>
    <tableColumn id="71" name="FIS 4.5" dataDxfId="60"/>
    <tableColumn id="58" name="FIS 5.5" dataDxfId="59"/>
    <tableColumn id="81" name="Prebor skol 8.3." dataDxfId="58"/>
    <tableColumn id="80" name="LPV 8.3." dataDxfId="57"/>
    <tableColumn id="79" name="LPV 10.3." dataDxfId="56"/>
    <tableColumn id="78" name="UKZ 11.3." dataDxfId="55"/>
    <tableColumn id="82" name="POH 19.3." dataDxfId="54"/>
    <tableColumn id="83" name="Zauch 1.4." dataDxfId="53"/>
    <tableColumn id="45" name="Zauch 2.4." dataDxfId="52"/>
    <tableColumn id="15" name="CT 20.10." dataDxfId="51"/>
    <tableColumn id="14" name="CT 3.11." dataDxfId="50"/>
    <tableColumn id="12" name="CT 10.11." dataDxfId="49"/>
    <tableColumn id="11" name="PO 14.11" dataDxfId="48"/>
    <tableColumn id="10" name="CT 17.11." dataDxfId="47"/>
    <tableColumn id="9" name="CT 24.11." dataDxfId="46"/>
    <tableColumn id="18" name="CT 1.12." dataDxfId="45"/>
    <tableColumn id="17" name="PO 5.12." dataDxfId="44"/>
    <tableColumn id="20" name="CT 8.12." dataDxfId="43"/>
    <tableColumn id="19" name="PO 12.12." dataDxfId="42"/>
    <tableColumn id="21" name="CT 15.12." dataDxfId="41"/>
    <tableColumn id="23" name="CT 22.12" dataDxfId="40"/>
    <tableColumn id="34" name="ST 4.1." dataDxfId="39"/>
    <tableColumn id="39" name="CT 5.1." dataDxfId="38"/>
    <tableColumn id="13" name="POH 14.1.2" dataDxfId="37"/>
    <tableColumn id="24" name="PO 16.1." dataDxfId="36"/>
    <tableColumn id="22" name="ST 18.1." dataDxfId="35"/>
    <tableColumn id="40" name="CT 19.1." dataDxfId="34"/>
    <tableColumn id="36" name="PO 23.1." dataDxfId="33"/>
    <tableColumn id="35" name="ST 25.1." dataDxfId="32"/>
    <tableColumn id="38" name="PIA 27.1" dataDxfId="31"/>
    <tableColumn id="37" name="PO 30.1." dataDxfId="30"/>
    <tableColumn id="52" name="POH 5.2.2" dataDxfId="29"/>
    <tableColumn id="51" name="PO 6.2." dataDxfId="28"/>
    <tableColumn id="41" name="ST 8.2." dataDxfId="27"/>
    <tableColumn id="69" name="CT 9.2" dataDxfId="26"/>
    <tableColumn id="50" name="UKZ 11.2" dataDxfId="25"/>
    <tableColumn id="70" name="POH 12.22" dataDxfId="24"/>
    <tableColumn id="55" name="PO 13.2" dataDxfId="23"/>
    <tableColumn id="54" name="ST 15.2" dataDxfId="22"/>
    <tableColumn id="66" name="CT 16.2." dataDxfId="21"/>
    <tableColumn id="53" name="PIA 17.2" dataDxfId="20"/>
    <tableColumn id="63" name="PO 20.2" dataDxfId="19"/>
    <tableColumn id="62" name="ST 22.2" dataDxfId="18"/>
    <tableColumn id="64" name="CT 23.2" dataDxfId="17"/>
    <tableColumn id="76" name="PO 27.2" dataDxfId="16"/>
    <tableColumn id="77" name="CT 2.3." dataDxfId="15"/>
    <tableColumn id="85" name="CT 23.4." dataDxfId="14"/>
    <tableColumn id="65" name="CT 6.4." dataDxfId="13"/>
    <tableColumn id="8" name="Column2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6" displayName="Table6" ref="CH1:CM23" totalsRowShown="0" headerRowDxfId="1" dataDxfId="0">
  <autoFilter ref="CH1:CM23"/>
  <sortState ref="CH2:CL22">
    <sortCondition ref="CL1:CL22"/>
  </sortState>
  <tableColumns count="6">
    <tableColumn id="1" name="zavody" dataDxfId="7">
      <calculatedColumnFormula>2*COUNTIF(Table2[[#This Row],[JmLP 15.10]:[Zauch 2.4.]],"*/*")</calculatedColumnFormula>
    </tableColumn>
    <tableColumn id="5" name="soustredeni" dataDxfId="6">
      <calculatedColumnFormula>Table2[[#This Row],[Kaprun]]+Table2[[#This Row],[Zauchensee]]+Table2[[#This Row],[Conobiti]]+Table2[[#This Row],[SL 4.2.]]+Table2[[#This Row],[Zauch2]]</calculatedColumnFormula>
    </tableColumn>
    <tableColumn id="2" name="vsechny treningy" dataDxfId="5">
      <calculatedColumnFormula>COUNTIF(Table2[[#This Row],[CT 20.10.]:[Column2]],"&lt;3")</calculatedColumnFormula>
    </tableColumn>
    <tableColumn id="4" name="body treningy" dataDxfId="4">
      <calculatedColumnFormula>Table6[[#This Row],[vsechny treningy]]</calculatedColumnFormula>
    </tableColumn>
    <tableColumn id="3" name="celkem body" dataDxfId="3">
      <calculatedColumnFormula>Table6[[#This Row],[zavody]]+Table6[[#This Row],[soustredeni]]+Table6[[#This Row],[body treningy]]</calculatedColumnFormula>
    </tableColumn>
    <tableColumn id="6" name="Poradi" dataDxfId="2">
      <calculatedColumnFormula>RANK(Table6[[#This Row],[celkem body]],CL$2:CL$23)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25"/>
  <sheetViews>
    <sheetView tabSelected="1" workbookViewId="0">
      <pane xSplit="1" topLeftCell="B1" activePane="topRight" state="frozen"/>
      <selection pane="topRight" sqref="A1:A1048576"/>
    </sheetView>
  </sheetViews>
  <sheetFormatPr baseColWidth="10" defaultRowHeight="15" x14ac:dyDescent="0"/>
  <cols>
    <col min="1" max="1" width="12" customWidth="1"/>
    <col min="2" max="2" width="4.5" customWidth="1"/>
    <col min="3" max="3" width="3.1640625" style="66" customWidth="1"/>
    <col min="4" max="4" width="3.83203125" style="66" customWidth="1"/>
    <col min="5" max="8" width="3.1640625" style="66" customWidth="1"/>
    <col min="9" max="13" width="4.6640625" customWidth="1"/>
    <col min="14" max="26" width="4.5" customWidth="1"/>
    <col min="27" max="45" width="4.33203125" customWidth="1"/>
    <col min="46" max="46" width="3.33203125" customWidth="1"/>
    <col min="47" max="47" width="4.5" style="67" customWidth="1"/>
    <col min="48" max="48" width="5" style="67" customWidth="1"/>
    <col min="49" max="49" width="4.6640625" style="67" customWidth="1"/>
    <col min="50" max="50" width="4.5" style="67" customWidth="1"/>
    <col min="51" max="51" width="4" style="67" customWidth="1"/>
    <col min="52" max="67" width="4.5" style="67" customWidth="1"/>
    <col min="68" max="68" width="4.6640625" style="67" customWidth="1"/>
    <col min="69" max="83" width="4" customWidth="1"/>
    <col min="84" max="84" width="5" customWidth="1"/>
    <col min="85" max="85" width="7.5" customWidth="1"/>
    <col min="86" max="86" width="6.1640625" customWidth="1"/>
    <col min="87" max="87" width="6.5" customWidth="1"/>
    <col min="88" max="89" width="7.5" customWidth="1"/>
    <col min="90" max="90" width="7" customWidth="1"/>
  </cols>
  <sheetData>
    <row r="1" spans="1:91" s="14" customFormat="1" ht="60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4" t="s">
        <v>280</v>
      </c>
      <c r="I1" s="2" t="s">
        <v>7</v>
      </c>
      <c r="J1" s="2" t="s">
        <v>8</v>
      </c>
      <c r="K1" s="2" t="s">
        <v>9</v>
      </c>
      <c r="L1" s="2" t="s">
        <v>10</v>
      </c>
      <c r="M1" s="5" t="s">
        <v>11</v>
      </c>
      <c r="N1" s="6" t="s">
        <v>12</v>
      </c>
      <c r="O1" s="3" t="s">
        <v>13</v>
      </c>
      <c r="P1" s="3" t="s">
        <v>14</v>
      </c>
      <c r="Q1" s="3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7" t="s">
        <v>29</v>
      </c>
      <c r="AF1" s="7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281</v>
      </c>
      <c r="AR1" s="4" t="s">
        <v>282</v>
      </c>
      <c r="AS1" s="4" t="s">
        <v>283</v>
      </c>
      <c r="AT1" s="8" t="s">
        <v>41</v>
      </c>
      <c r="AU1" s="9" t="s">
        <v>42</v>
      </c>
      <c r="AV1" s="9" t="s">
        <v>43</v>
      </c>
      <c r="AW1" s="9" t="s">
        <v>44</v>
      </c>
      <c r="AX1" s="9" t="s">
        <v>45</v>
      </c>
      <c r="AY1" s="9" t="s">
        <v>46</v>
      </c>
      <c r="AZ1" s="9" t="s">
        <v>47</v>
      </c>
      <c r="BA1" s="9" t="s">
        <v>48</v>
      </c>
      <c r="BB1" s="9" t="s">
        <v>49</v>
      </c>
      <c r="BC1" s="9" t="s">
        <v>50</v>
      </c>
      <c r="BD1" s="9" t="s">
        <v>51</v>
      </c>
      <c r="BE1" s="9" t="s">
        <v>52</v>
      </c>
      <c r="BF1" s="10" t="s">
        <v>53</v>
      </c>
      <c r="BG1" s="10" t="s">
        <v>54</v>
      </c>
      <c r="BH1" s="10" t="s">
        <v>55</v>
      </c>
      <c r="BI1" s="10" t="s">
        <v>56</v>
      </c>
      <c r="BJ1" s="10" t="s">
        <v>57</v>
      </c>
      <c r="BK1" s="10" t="s">
        <v>58</v>
      </c>
      <c r="BL1" s="10" t="s">
        <v>59</v>
      </c>
      <c r="BM1" s="10" t="s">
        <v>60</v>
      </c>
      <c r="BN1" s="10" t="s">
        <v>61</v>
      </c>
      <c r="BO1" s="10" t="s">
        <v>62</v>
      </c>
      <c r="BP1" s="10" t="s">
        <v>63</v>
      </c>
      <c r="BQ1" s="11" t="s">
        <v>64</v>
      </c>
      <c r="BR1" s="11" t="s">
        <v>65</v>
      </c>
      <c r="BS1" s="12" t="s">
        <v>66</v>
      </c>
      <c r="BT1" s="11" t="s">
        <v>67</v>
      </c>
      <c r="BU1" s="11" t="s">
        <v>68</v>
      </c>
      <c r="BV1" s="11" t="s">
        <v>69</v>
      </c>
      <c r="BW1" s="11" t="s">
        <v>70</v>
      </c>
      <c r="BX1" s="11" t="s">
        <v>71</v>
      </c>
      <c r="BY1" s="11" t="s">
        <v>72</v>
      </c>
      <c r="BZ1" s="11" t="s">
        <v>73</v>
      </c>
      <c r="CA1" s="11" t="s">
        <v>74</v>
      </c>
      <c r="CB1" s="11" t="s">
        <v>75</v>
      </c>
      <c r="CC1" s="11" t="s">
        <v>76</v>
      </c>
      <c r="CD1" s="11" t="s">
        <v>77</v>
      </c>
      <c r="CE1" s="11" t="s">
        <v>284</v>
      </c>
      <c r="CF1" s="11" t="s">
        <v>285</v>
      </c>
      <c r="CG1" s="10" t="s">
        <v>78</v>
      </c>
      <c r="CH1" s="13" t="s">
        <v>79</v>
      </c>
      <c r="CI1" s="13" t="s">
        <v>80</v>
      </c>
      <c r="CJ1" s="13" t="s">
        <v>81</v>
      </c>
      <c r="CK1" s="13" t="s">
        <v>82</v>
      </c>
      <c r="CL1" s="13" t="s">
        <v>83</v>
      </c>
      <c r="CM1" s="13" t="s">
        <v>84</v>
      </c>
    </row>
    <row r="2" spans="1:91">
      <c r="A2" s="15" t="s">
        <v>85</v>
      </c>
      <c r="B2" s="16">
        <v>2000</v>
      </c>
      <c r="C2" s="15" t="s">
        <v>86</v>
      </c>
      <c r="D2" s="17"/>
      <c r="E2" s="17" t="s">
        <v>87</v>
      </c>
      <c r="F2" s="18" t="s">
        <v>88</v>
      </c>
      <c r="G2" s="18" t="s">
        <v>88</v>
      </c>
      <c r="H2" s="18"/>
      <c r="I2" s="19" t="s">
        <v>89</v>
      </c>
      <c r="J2" s="19" t="s">
        <v>90</v>
      </c>
      <c r="K2" s="20"/>
      <c r="L2" s="19" t="s">
        <v>91</v>
      </c>
      <c r="M2" s="19" t="s">
        <v>92</v>
      </c>
      <c r="N2" s="21"/>
      <c r="O2" s="22"/>
      <c r="P2" s="23" t="s">
        <v>93</v>
      </c>
      <c r="Q2" s="22"/>
      <c r="R2" s="19" t="s">
        <v>94</v>
      </c>
      <c r="S2" s="19" t="s">
        <v>95</v>
      </c>
      <c r="T2" s="22"/>
      <c r="U2" s="22"/>
      <c r="V2" s="21"/>
      <c r="W2" s="21"/>
      <c r="X2" s="22"/>
      <c r="Y2" s="24"/>
      <c r="Z2" s="24" t="s">
        <v>96</v>
      </c>
      <c r="AA2" s="24" t="s">
        <v>97</v>
      </c>
      <c r="AB2" s="19"/>
      <c r="AC2" s="24" t="s">
        <v>98</v>
      </c>
      <c r="AD2" s="24" t="s">
        <v>99</v>
      </c>
      <c r="AE2" s="25"/>
      <c r="AF2" s="25"/>
      <c r="AG2" s="23"/>
      <c r="AH2" s="19" t="s">
        <v>100</v>
      </c>
      <c r="AI2" s="19"/>
      <c r="AJ2" s="23"/>
      <c r="AK2" s="24" t="s">
        <v>101</v>
      </c>
      <c r="AL2" s="24" t="s">
        <v>102</v>
      </c>
      <c r="AM2" s="24" t="s">
        <v>103</v>
      </c>
      <c r="AN2" s="23" t="s">
        <v>104</v>
      </c>
      <c r="AO2" s="23" t="s">
        <v>105</v>
      </c>
      <c r="AP2" s="24"/>
      <c r="AQ2" s="22"/>
      <c r="AR2" s="24"/>
      <c r="AS2" s="24"/>
      <c r="AT2" s="16">
        <v>1</v>
      </c>
      <c r="AU2" s="26" t="s">
        <v>90</v>
      </c>
      <c r="AV2" s="26">
        <v>1</v>
      </c>
      <c r="AW2" s="26"/>
      <c r="AX2" s="26" t="s">
        <v>106</v>
      </c>
      <c r="AY2" s="26">
        <v>1</v>
      </c>
      <c r="AZ2" s="26">
        <v>1</v>
      </c>
      <c r="BA2" s="26"/>
      <c r="BB2" s="26">
        <v>3</v>
      </c>
      <c r="BC2" s="26"/>
      <c r="BD2" s="26">
        <v>1</v>
      </c>
      <c r="BE2" s="26">
        <v>1</v>
      </c>
      <c r="BF2" s="27">
        <v>1</v>
      </c>
      <c r="BG2" s="26" t="s">
        <v>90</v>
      </c>
      <c r="BH2" s="26">
        <v>1</v>
      </c>
      <c r="BI2" s="26">
        <v>1</v>
      </c>
      <c r="BJ2" s="26"/>
      <c r="BK2" s="26">
        <v>2</v>
      </c>
      <c r="BL2" s="26">
        <v>1</v>
      </c>
      <c r="BM2" s="26"/>
      <c r="BN2" s="26">
        <v>1</v>
      </c>
      <c r="BO2" s="26">
        <v>1</v>
      </c>
      <c r="BP2" s="26"/>
      <c r="BQ2" s="26"/>
      <c r="BR2" s="26"/>
      <c r="BS2" s="28" t="s">
        <v>90</v>
      </c>
      <c r="BT2" s="26">
        <v>1</v>
      </c>
      <c r="BU2" s="26">
        <v>1</v>
      </c>
      <c r="BV2" s="26">
        <v>1</v>
      </c>
      <c r="BW2" s="26"/>
      <c r="BX2" s="26">
        <v>1</v>
      </c>
      <c r="BY2" s="26"/>
      <c r="BZ2" s="26"/>
      <c r="CA2" s="26">
        <v>1</v>
      </c>
      <c r="CB2" s="26" t="s">
        <v>90</v>
      </c>
      <c r="CC2" s="26">
        <v>1</v>
      </c>
      <c r="CD2" s="26">
        <v>1</v>
      </c>
      <c r="CE2" s="26">
        <v>1</v>
      </c>
      <c r="CF2" s="26"/>
      <c r="CG2" s="26"/>
      <c r="CH2" s="26">
        <f>2*COUNTIF(Table2[[#This Row],[JmLP 15.10]:[Zauch 2.4.]],"*/*")</f>
        <v>32</v>
      </c>
      <c r="CI2" s="26">
        <f>Table2[[#This Row],[Kaprun]]+Table2[[#This Row],[Zauchensee]]+Table2[[#This Row],[Conobiti]]+Table2[[#This Row],[SL 4.2.]]+Table2[[#This Row],[Zauch2]]</f>
        <v>7</v>
      </c>
      <c r="CJ2" s="26">
        <f>COUNTIF(Table2[[#This Row],[CT 20.10.]:[Column2]],"&lt;3")</f>
        <v>21</v>
      </c>
      <c r="CK2" s="26">
        <f>Table6[[#This Row],[vsechny treningy]]</f>
        <v>21</v>
      </c>
      <c r="CL2" s="29">
        <f>Table6[[#This Row],[zavody]]+Table6[[#This Row],[soustredeni]]+Table6[[#This Row],[body treningy]]</f>
        <v>60</v>
      </c>
      <c r="CM2" s="30">
        <f>RANK(Table6[[#This Row],[celkem body]],CL$2:CL$23)</f>
        <v>6</v>
      </c>
    </row>
    <row r="3" spans="1:91">
      <c r="A3" s="31" t="s">
        <v>107</v>
      </c>
      <c r="B3" s="32">
        <v>2000</v>
      </c>
      <c r="C3" s="33" t="s">
        <v>86</v>
      </c>
      <c r="D3" s="34" t="s">
        <v>87</v>
      </c>
      <c r="E3" s="34" t="s">
        <v>87</v>
      </c>
      <c r="F3" s="35" t="s">
        <v>88</v>
      </c>
      <c r="G3" s="35" t="s">
        <v>88</v>
      </c>
      <c r="H3" s="35"/>
      <c r="I3" s="36" t="s">
        <v>90</v>
      </c>
      <c r="J3" s="36" t="s">
        <v>90</v>
      </c>
      <c r="K3" s="36"/>
      <c r="L3" s="36" t="s">
        <v>91</v>
      </c>
      <c r="M3" s="37" t="s">
        <v>108</v>
      </c>
      <c r="N3" s="38"/>
      <c r="O3" s="35"/>
      <c r="P3" s="35" t="s">
        <v>109</v>
      </c>
      <c r="Q3" s="35"/>
      <c r="R3" s="37" t="s">
        <v>110</v>
      </c>
      <c r="S3" s="37" t="s">
        <v>111</v>
      </c>
      <c r="T3" s="35"/>
      <c r="U3" s="35"/>
      <c r="V3" s="38"/>
      <c r="W3" s="38"/>
      <c r="X3" s="35"/>
      <c r="Y3" s="35" t="s">
        <v>108</v>
      </c>
      <c r="Z3" s="35"/>
      <c r="AA3" s="35"/>
      <c r="AB3" s="37" t="s">
        <v>90</v>
      </c>
      <c r="AC3" s="35"/>
      <c r="AD3" s="35"/>
      <c r="AE3" s="39"/>
      <c r="AF3" s="39"/>
      <c r="AG3" s="35" t="s">
        <v>112</v>
      </c>
      <c r="AH3" s="37"/>
      <c r="AI3" s="37"/>
      <c r="AJ3" s="35"/>
      <c r="AK3" s="35"/>
      <c r="AL3" s="35"/>
      <c r="AM3" s="35" t="s">
        <v>113</v>
      </c>
      <c r="AN3" s="35" t="s">
        <v>114</v>
      </c>
      <c r="AO3" s="35" t="s">
        <v>115</v>
      </c>
      <c r="AP3" s="35"/>
      <c r="AQ3" s="35"/>
      <c r="AR3" s="35"/>
      <c r="AS3" s="35"/>
      <c r="AT3" s="40" t="s">
        <v>90</v>
      </c>
      <c r="AU3" s="26" t="s">
        <v>90</v>
      </c>
      <c r="AV3" s="26">
        <v>1</v>
      </c>
      <c r="AW3" s="26">
        <v>1</v>
      </c>
      <c r="AX3" s="26" t="s">
        <v>106</v>
      </c>
      <c r="AY3" s="26">
        <v>1</v>
      </c>
      <c r="AZ3" s="26" t="s">
        <v>90</v>
      </c>
      <c r="BA3" s="26">
        <v>1</v>
      </c>
      <c r="BB3" s="26">
        <v>1</v>
      </c>
      <c r="BC3" s="26">
        <v>1</v>
      </c>
      <c r="BD3" s="26">
        <v>1</v>
      </c>
      <c r="BE3" s="26" t="s">
        <v>116</v>
      </c>
      <c r="BF3" s="27">
        <v>1</v>
      </c>
      <c r="BG3" s="26">
        <v>1</v>
      </c>
      <c r="BH3" s="26"/>
      <c r="BI3" s="26"/>
      <c r="BJ3" s="26">
        <v>1</v>
      </c>
      <c r="BK3" s="26" t="s">
        <v>90</v>
      </c>
      <c r="BL3" s="26"/>
      <c r="BM3" s="26"/>
      <c r="BN3" s="26">
        <v>1</v>
      </c>
      <c r="BO3" s="26"/>
      <c r="BP3" s="26"/>
      <c r="BQ3" s="26"/>
      <c r="BR3" s="26">
        <v>1</v>
      </c>
      <c r="BS3" s="41">
        <v>1</v>
      </c>
      <c r="BT3" s="26"/>
      <c r="BU3" s="26"/>
      <c r="BV3" s="26">
        <v>1</v>
      </c>
      <c r="BW3" s="26">
        <v>1</v>
      </c>
      <c r="BX3" s="26" t="s">
        <v>90</v>
      </c>
      <c r="BY3" s="26">
        <v>1</v>
      </c>
      <c r="BZ3" s="26">
        <v>1</v>
      </c>
      <c r="CA3" s="26">
        <v>1</v>
      </c>
      <c r="CB3" s="26">
        <v>1</v>
      </c>
      <c r="CC3" s="26"/>
      <c r="CD3" s="26" t="s">
        <v>90</v>
      </c>
      <c r="CE3" s="26">
        <v>1</v>
      </c>
      <c r="CF3" s="26"/>
      <c r="CG3" s="26"/>
      <c r="CH3" s="26">
        <f>2*COUNTIF(Table2[[#This Row],[JmLP 15.10]:[Zauch 2.4.]],"*/*")</f>
        <v>20</v>
      </c>
      <c r="CI3" s="26">
        <f>Table2[[#This Row],[Kaprun]]+Table2[[#This Row],[Zauchensee]]+Table2[[#This Row],[Conobiti]]+Table2[[#This Row],[SL 4.2.]]+Table2[[#This Row],[Zauch2]]</f>
        <v>10</v>
      </c>
      <c r="CJ3" s="26">
        <f>COUNTIF(Table2[[#This Row],[CT 20.10.]:[Column2]],"&lt;3")</f>
        <v>20</v>
      </c>
      <c r="CK3" s="26">
        <f>Table6[[#This Row],[vsechny treningy]]-2</f>
        <v>18</v>
      </c>
      <c r="CL3" s="29">
        <f>Table6[[#This Row],[zavody]]+Table6[[#This Row],[soustredeni]]+Table6[[#This Row],[body treningy]]</f>
        <v>48</v>
      </c>
      <c r="CM3" s="30">
        <f>RANK(Table6[[#This Row],[celkem body]],CL$2:CL$23)</f>
        <v>13</v>
      </c>
    </row>
    <row r="4" spans="1:91">
      <c r="A4" s="15" t="s">
        <v>117</v>
      </c>
      <c r="B4" s="16">
        <v>2001</v>
      </c>
      <c r="C4" s="15" t="s">
        <v>86</v>
      </c>
      <c r="D4" s="17"/>
      <c r="E4" s="17" t="s">
        <v>87</v>
      </c>
      <c r="F4" s="18"/>
      <c r="G4" s="18" t="s">
        <v>88</v>
      </c>
      <c r="H4" s="18" t="s">
        <v>87</v>
      </c>
      <c r="I4" s="19" t="s">
        <v>118</v>
      </c>
      <c r="J4" s="19" t="s">
        <v>119</v>
      </c>
      <c r="K4" s="20"/>
      <c r="L4" s="19" t="s">
        <v>120</v>
      </c>
      <c r="M4" s="19"/>
      <c r="N4" s="21"/>
      <c r="O4" s="22"/>
      <c r="P4" s="23" t="s">
        <v>121</v>
      </c>
      <c r="Q4" s="22" t="s">
        <v>122</v>
      </c>
      <c r="R4" s="19" t="s">
        <v>123</v>
      </c>
      <c r="S4" s="19" t="s">
        <v>123</v>
      </c>
      <c r="T4" s="22"/>
      <c r="U4" s="22" t="s">
        <v>96</v>
      </c>
      <c r="V4" s="21"/>
      <c r="W4" s="21"/>
      <c r="X4" s="22" t="s">
        <v>124</v>
      </c>
      <c r="Y4" s="24"/>
      <c r="Z4" s="24"/>
      <c r="AA4" s="24"/>
      <c r="AB4" s="19" t="s">
        <v>125</v>
      </c>
      <c r="AC4" s="24"/>
      <c r="AD4" s="24"/>
      <c r="AE4" s="25"/>
      <c r="AF4" s="25"/>
      <c r="AG4" s="23" t="s">
        <v>126</v>
      </c>
      <c r="AH4" s="19" t="s">
        <v>108</v>
      </c>
      <c r="AI4" s="19" t="s">
        <v>123</v>
      </c>
      <c r="AJ4" s="23" t="s">
        <v>127</v>
      </c>
      <c r="AK4" s="24"/>
      <c r="AL4" s="24"/>
      <c r="AM4" s="24"/>
      <c r="AN4" s="23"/>
      <c r="AO4" s="23"/>
      <c r="AP4" s="24"/>
      <c r="AQ4" s="22"/>
      <c r="AR4" s="24"/>
      <c r="AS4" s="24"/>
      <c r="AT4" s="16"/>
      <c r="AU4" s="26"/>
      <c r="AV4" s="26"/>
      <c r="AW4" s="26"/>
      <c r="AX4" s="26" t="s">
        <v>106</v>
      </c>
      <c r="AY4" s="26"/>
      <c r="AZ4" s="26"/>
      <c r="BA4" s="26"/>
      <c r="BB4" s="26"/>
      <c r="BC4" s="26"/>
      <c r="BD4" s="26"/>
      <c r="BE4" s="26"/>
      <c r="BF4" s="27"/>
      <c r="BG4" s="26"/>
      <c r="BH4" s="26"/>
      <c r="BI4" s="26"/>
      <c r="BJ4" s="26">
        <v>1</v>
      </c>
      <c r="BK4" s="26"/>
      <c r="BL4" s="26">
        <v>1</v>
      </c>
      <c r="BM4" s="26">
        <v>1</v>
      </c>
      <c r="BN4" s="26"/>
      <c r="BO4" s="26">
        <v>1</v>
      </c>
      <c r="BP4" s="26"/>
      <c r="BQ4" s="26"/>
      <c r="BR4" s="26">
        <v>1</v>
      </c>
      <c r="BS4" s="28"/>
      <c r="BT4" s="26"/>
      <c r="BU4" s="26"/>
      <c r="BV4" s="26"/>
      <c r="BW4" s="26"/>
      <c r="BX4" s="26"/>
      <c r="BY4" s="26"/>
      <c r="BZ4" s="26">
        <v>1</v>
      </c>
      <c r="CA4" s="26">
        <v>1</v>
      </c>
      <c r="CB4" s="26"/>
      <c r="CC4" s="26"/>
      <c r="CD4" s="26"/>
      <c r="CE4" s="26"/>
      <c r="CF4" s="26"/>
      <c r="CG4" s="26"/>
      <c r="CH4" s="26">
        <f>2*COUNTIF(Table2[[#This Row],[JmLP 15.10]:[Zauch 2.4.]],"*/*")</f>
        <v>28</v>
      </c>
      <c r="CI4" s="26">
        <f>Table2[[#This Row],[Kaprun]]+Table2[[#This Row],[Zauchensee]]+Table2[[#This Row],[Conobiti]]+Table2[[#This Row],[SL 4.2.]]+Table2[[#This Row],[Zauch2]]</f>
        <v>8</v>
      </c>
      <c r="CJ4" s="26">
        <f>COUNTIF(Table2[[#This Row],[CT 20.10.]:[Column2]],"&lt;3")</f>
        <v>7</v>
      </c>
      <c r="CK4" s="26">
        <f>Table6[[#This Row],[vsechny treningy]]</f>
        <v>7</v>
      </c>
      <c r="CL4" s="29">
        <f>Table6[[#This Row],[zavody]]+Table6[[#This Row],[soustredeni]]+Table6[[#This Row],[body treningy]]</f>
        <v>43</v>
      </c>
      <c r="CM4" s="30">
        <f>RANK(Table6[[#This Row],[celkem body]],CL$2:CL$23)</f>
        <v>14</v>
      </c>
    </row>
    <row r="5" spans="1:91">
      <c r="A5" s="31" t="s">
        <v>128</v>
      </c>
      <c r="B5" s="32">
        <v>2001</v>
      </c>
      <c r="C5" s="33" t="s">
        <v>86</v>
      </c>
      <c r="D5" s="34" t="s">
        <v>87</v>
      </c>
      <c r="E5" s="34" t="s">
        <v>87</v>
      </c>
      <c r="F5" s="35"/>
      <c r="G5" s="35" t="s">
        <v>88</v>
      </c>
      <c r="H5" s="35"/>
      <c r="I5" s="36" t="s">
        <v>123</v>
      </c>
      <c r="J5" s="36"/>
      <c r="K5" s="36"/>
      <c r="L5" s="36" t="s">
        <v>129</v>
      </c>
      <c r="M5" s="37"/>
      <c r="N5" s="38" t="s">
        <v>130</v>
      </c>
      <c r="O5" s="35" t="s">
        <v>131</v>
      </c>
      <c r="P5" s="35"/>
      <c r="Q5" s="35" t="s">
        <v>132</v>
      </c>
      <c r="R5" s="37" t="s">
        <v>90</v>
      </c>
      <c r="S5" s="37" t="s">
        <v>90</v>
      </c>
      <c r="T5" s="35" t="s">
        <v>133</v>
      </c>
      <c r="U5" s="35" t="s">
        <v>134</v>
      </c>
      <c r="V5" s="38" t="s">
        <v>135</v>
      </c>
      <c r="W5" s="38" t="s">
        <v>96</v>
      </c>
      <c r="X5" s="35"/>
      <c r="Y5" s="35"/>
      <c r="Z5" s="35"/>
      <c r="AA5" s="35"/>
      <c r="AB5" s="37"/>
      <c r="AC5" s="35"/>
      <c r="AD5" s="35"/>
      <c r="AE5" s="39"/>
      <c r="AF5" s="39"/>
      <c r="AG5" s="35"/>
      <c r="AH5" s="37"/>
      <c r="AI5" s="37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40">
        <v>1</v>
      </c>
      <c r="AU5" s="26">
        <v>1</v>
      </c>
      <c r="AV5" s="26">
        <v>2</v>
      </c>
      <c r="AW5" s="26"/>
      <c r="AX5" s="26" t="s">
        <v>106</v>
      </c>
      <c r="AY5" s="26">
        <v>5</v>
      </c>
      <c r="AZ5" s="26">
        <v>2</v>
      </c>
      <c r="BA5" s="26"/>
      <c r="BB5" s="26">
        <v>3</v>
      </c>
      <c r="BC5" s="26"/>
      <c r="BD5" s="26">
        <v>1</v>
      </c>
      <c r="BE5" s="26"/>
      <c r="BF5" s="27"/>
      <c r="BG5" s="26">
        <v>1</v>
      </c>
      <c r="BH5" s="26"/>
      <c r="BI5" s="26"/>
      <c r="BJ5" s="26"/>
      <c r="BK5" s="26">
        <v>2</v>
      </c>
      <c r="BL5" s="26"/>
      <c r="BM5" s="26"/>
      <c r="BN5" s="26"/>
      <c r="BO5" s="26"/>
      <c r="BP5" s="26"/>
      <c r="BQ5" s="26"/>
      <c r="BR5" s="26"/>
      <c r="BS5" s="41">
        <v>1</v>
      </c>
      <c r="BT5" s="26"/>
      <c r="BU5" s="26"/>
      <c r="BV5" s="26"/>
      <c r="BW5" s="26"/>
      <c r="BX5" s="26" t="s">
        <v>90</v>
      </c>
      <c r="BY5" s="26"/>
      <c r="BZ5" s="26" t="s">
        <v>90</v>
      </c>
      <c r="CA5" s="26" t="s">
        <v>90</v>
      </c>
      <c r="CB5" s="26" t="s">
        <v>116</v>
      </c>
      <c r="CC5" s="26"/>
      <c r="CD5" s="26" t="s">
        <v>116</v>
      </c>
      <c r="CE5" s="26">
        <v>1</v>
      </c>
      <c r="CF5" s="26"/>
      <c r="CG5" s="26"/>
      <c r="CH5" s="26">
        <f>2*COUNTIF(Table2[[#This Row],[JmLP 15.10]:[Zauch 2.4.]],"*/*")</f>
        <v>18</v>
      </c>
      <c r="CI5" s="26">
        <f>Table2[[#This Row],[Kaprun]]+Table2[[#This Row],[Zauchensee]]+Table2[[#This Row],[Conobiti]]+Table2[[#This Row],[SL 4.2.]]+Table2[[#This Row],[Zauch2]]</f>
        <v>8</v>
      </c>
      <c r="CJ5" s="26">
        <f>COUNTIF(Table2[[#This Row],[CT 20.10.]:[Column2]],"&lt;3")</f>
        <v>9</v>
      </c>
      <c r="CK5" s="26">
        <f>Table6[[#This Row],[vsechny treningy]]</f>
        <v>9</v>
      </c>
      <c r="CL5" s="29">
        <f>Table6[[#This Row],[zavody]]+Table6[[#This Row],[soustredeni]]+Table6[[#This Row],[body treningy]]</f>
        <v>35</v>
      </c>
      <c r="CM5" s="30">
        <f>RANK(Table6[[#This Row],[celkem body]],CL$2:CL$23)</f>
        <v>15</v>
      </c>
    </row>
    <row r="6" spans="1:91">
      <c r="A6" s="42" t="s">
        <v>136</v>
      </c>
      <c r="B6" s="43">
        <v>2002</v>
      </c>
      <c r="C6" s="44" t="s">
        <v>86</v>
      </c>
      <c r="D6" s="45"/>
      <c r="E6" s="17"/>
      <c r="F6" s="18"/>
      <c r="G6" s="18" t="s">
        <v>88</v>
      </c>
      <c r="H6" s="18"/>
      <c r="I6" s="19"/>
      <c r="J6" s="19"/>
      <c r="K6" s="20"/>
      <c r="L6" s="19"/>
      <c r="M6" s="19"/>
      <c r="N6" s="21"/>
      <c r="O6" s="22"/>
      <c r="P6" s="23"/>
      <c r="Q6" s="22"/>
      <c r="R6" s="19"/>
      <c r="S6" s="19"/>
      <c r="T6" s="22" t="s">
        <v>137</v>
      </c>
      <c r="U6" s="22" t="s">
        <v>138</v>
      </c>
      <c r="V6" s="21" t="s">
        <v>96</v>
      </c>
      <c r="W6" s="21" t="s">
        <v>139</v>
      </c>
      <c r="X6" s="22"/>
      <c r="Y6" s="24"/>
      <c r="Z6" s="24"/>
      <c r="AA6" s="24"/>
      <c r="AB6" s="19" t="s">
        <v>140</v>
      </c>
      <c r="AC6" s="24"/>
      <c r="AD6" s="24"/>
      <c r="AE6" s="25"/>
      <c r="AF6" s="25"/>
      <c r="AG6" s="23"/>
      <c r="AH6" s="19"/>
      <c r="AI6" s="19" t="s">
        <v>141</v>
      </c>
      <c r="AJ6" s="23"/>
      <c r="AK6" s="24"/>
      <c r="AL6" s="24"/>
      <c r="AM6" s="24"/>
      <c r="AN6" s="23"/>
      <c r="AO6" s="23" t="s">
        <v>142</v>
      </c>
      <c r="AP6" s="24" t="s">
        <v>143</v>
      </c>
      <c r="AQ6" s="22" t="s">
        <v>96</v>
      </c>
      <c r="AR6" s="24"/>
      <c r="AS6" s="24"/>
      <c r="AT6" s="40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7">
        <v>1</v>
      </c>
      <c r="BG6" s="26"/>
      <c r="BH6" s="26"/>
      <c r="BI6" s="26"/>
      <c r="BJ6" s="26">
        <v>1</v>
      </c>
      <c r="BK6" s="26"/>
      <c r="BL6" s="26">
        <v>1</v>
      </c>
      <c r="BM6" s="26">
        <v>1</v>
      </c>
      <c r="BN6" s="26"/>
      <c r="BO6" s="26">
        <v>1</v>
      </c>
      <c r="BP6" s="26"/>
      <c r="BQ6" s="26">
        <v>1</v>
      </c>
      <c r="BR6" s="26">
        <v>1</v>
      </c>
      <c r="BS6" s="41">
        <v>1</v>
      </c>
      <c r="BT6" s="26"/>
      <c r="BU6" s="26"/>
      <c r="BV6" s="26"/>
      <c r="BW6" s="26"/>
      <c r="BX6" s="26" t="s">
        <v>90</v>
      </c>
      <c r="BY6" s="26"/>
      <c r="BZ6" s="26" t="s">
        <v>90</v>
      </c>
      <c r="CA6" s="26" t="s">
        <v>90</v>
      </c>
      <c r="CB6" s="26" t="s">
        <v>90</v>
      </c>
      <c r="CC6" s="26"/>
      <c r="CD6" s="26" t="s">
        <v>90</v>
      </c>
      <c r="CE6" s="26">
        <v>1</v>
      </c>
      <c r="CF6" s="26">
        <v>1</v>
      </c>
      <c r="CG6" s="26"/>
      <c r="CH6" s="26">
        <f>2*COUNTIF(Table2[[#This Row],[JmLP 15.10]:[Zauch 2.4.]],"*/*")</f>
        <v>18</v>
      </c>
      <c r="CI6" s="26">
        <f>Table2[[#This Row],[Kaprun]]+Table2[[#This Row],[Zauchensee]]+Table2[[#This Row],[Conobiti]]+Table2[[#This Row],[SL 4.2.]]+Table2[[#This Row],[Zauch2]]</f>
        <v>2</v>
      </c>
      <c r="CJ6" s="26">
        <f>COUNTIF(Table2[[#This Row],[CT 20.10.]:[Column2]],"&lt;3")</f>
        <v>10</v>
      </c>
      <c r="CK6" s="26">
        <f>Table6[[#This Row],[vsechny treningy]]-1</f>
        <v>9</v>
      </c>
      <c r="CL6" s="29">
        <f>Table6[[#This Row],[zavody]]+Table6[[#This Row],[soustredeni]]+Table6[[#This Row],[body treningy]]</f>
        <v>29</v>
      </c>
      <c r="CM6" s="30">
        <f>RANK(Table6[[#This Row],[celkem body]],CL$2:CL$23)</f>
        <v>18</v>
      </c>
    </row>
    <row r="7" spans="1:91">
      <c r="A7" s="46" t="s">
        <v>144</v>
      </c>
      <c r="B7" s="47">
        <v>2002</v>
      </c>
      <c r="C7" s="46" t="s">
        <v>86</v>
      </c>
      <c r="D7" s="34">
        <v>3</v>
      </c>
      <c r="E7" s="34" t="s">
        <v>87</v>
      </c>
      <c r="F7" s="35" t="s">
        <v>88</v>
      </c>
      <c r="G7" s="35" t="s">
        <v>88</v>
      </c>
      <c r="H7" s="35" t="s">
        <v>87</v>
      </c>
      <c r="I7" s="36"/>
      <c r="J7" s="36" t="s">
        <v>118</v>
      </c>
      <c r="K7" s="36"/>
      <c r="L7" s="36" t="s">
        <v>145</v>
      </c>
      <c r="M7" s="37"/>
      <c r="N7" s="38" t="s">
        <v>146</v>
      </c>
      <c r="O7" s="35" t="s">
        <v>147</v>
      </c>
      <c r="P7" s="35"/>
      <c r="Q7" s="35" t="s">
        <v>148</v>
      </c>
      <c r="R7" s="37" t="s">
        <v>149</v>
      </c>
      <c r="S7" s="37" t="s">
        <v>150</v>
      </c>
      <c r="T7" s="35" t="s">
        <v>151</v>
      </c>
      <c r="U7" s="35" t="s">
        <v>152</v>
      </c>
      <c r="V7" s="38" t="s">
        <v>153</v>
      </c>
      <c r="W7" s="38"/>
      <c r="X7" s="35" t="s">
        <v>154</v>
      </c>
      <c r="Y7" s="35"/>
      <c r="Z7" s="35"/>
      <c r="AA7" s="35"/>
      <c r="AB7" s="37" t="s">
        <v>155</v>
      </c>
      <c r="AC7" s="35"/>
      <c r="AD7" s="35"/>
      <c r="AE7" s="39" t="s">
        <v>156</v>
      </c>
      <c r="AF7" s="39" t="s">
        <v>157</v>
      </c>
      <c r="AG7" s="35"/>
      <c r="AH7" s="37"/>
      <c r="AI7" s="37" t="s">
        <v>158</v>
      </c>
      <c r="AJ7" s="35"/>
      <c r="AK7" s="35"/>
      <c r="AL7" s="35"/>
      <c r="AM7" s="35" t="s">
        <v>94</v>
      </c>
      <c r="AN7" s="35" t="s">
        <v>159</v>
      </c>
      <c r="AO7" s="35" t="s">
        <v>110</v>
      </c>
      <c r="AP7" s="35"/>
      <c r="AQ7" s="35" t="s">
        <v>111</v>
      </c>
      <c r="AR7" s="35"/>
      <c r="AS7" s="35"/>
      <c r="AT7" s="16" t="s">
        <v>116</v>
      </c>
      <c r="AU7" s="26">
        <v>1</v>
      </c>
      <c r="AV7" s="26">
        <v>5</v>
      </c>
      <c r="AW7" s="26"/>
      <c r="AX7" s="26" t="s">
        <v>106</v>
      </c>
      <c r="AY7" s="26">
        <v>2</v>
      </c>
      <c r="AZ7" s="26">
        <v>1</v>
      </c>
      <c r="BA7" s="26"/>
      <c r="BB7" s="26">
        <v>3</v>
      </c>
      <c r="BC7" s="26"/>
      <c r="BD7" s="26" t="s">
        <v>90</v>
      </c>
      <c r="BE7" s="26" t="s">
        <v>116</v>
      </c>
      <c r="BF7" s="27"/>
      <c r="BG7" s="26" t="s">
        <v>116</v>
      </c>
      <c r="BH7" s="26"/>
      <c r="BI7" s="26"/>
      <c r="BJ7" s="26">
        <v>1</v>
      </c>
      <c r="BK7" s="26" t="s">
        <v>116</v>
      </c>
      <c r="BL7" s="26">
        <v>1</v>
      </c>
      <c r="BM7" s="26"/>
      <c r="BN7" s="26">
        <v>1</v>
      </c>
      <c r="BO7" s="26">
        <v>1</v>
      </c>
      <c r="BP7" s="26"/>
      <c r="BQ7" s="26">
        <v>1</v>
      </c>
      <c r="BR7" s="26">
        <v>1</v>
      </c>
      <c r="BS7" s="48" t="s">
        <v>90</v>
      </c>
      <c r="BT7" s="26"/>
      <c r="BU7" s="26"/>
      <c r="BV7" s="26">
        <v>1</v>
      </c>
      <c r="BW7" s="26"/>
      <c r="BX7" s="26">
        <v>1</v>
      </c>
      <c r="BY7" s="26"/>
      <c r="BZ7" s="26">
        <v>1</v>
      </c>
      <c r="CA7" s="26">
        <v>1</v>
      </c>
      <c r="CB7" s="26" t="s">
        <v>90</v>
      </c>
      <c r="CC7" s="26">
        <v>1</v>
      </c>
      <c r="CD7" s="26" t="s">
        <v>116</v>
      </c>
      <c r="CE7" s="26" t="s">
        <v>90</v>
      </c>
      <c r="CF7" s="26">
        <v>1</v>
      </c>
      <c r="CG7" s="26"/>
      <c r="CH7" s="26">
        <f>2*COUNTIF(Table2[[#This Row],[JmLP 15.10]:[Zauch 2.4.]],"*/*")</f>
        <v>38</v>
      </c>
      <c r="CI7" s="26">
        <f>Table2[[#This Row],[Kaprun]]+Table2[[#This Row],[Zauchensee]]+Table2[[#This Row],[Conobiti]]+Table2[[#This Row],[SL 4.2.]]+Table2[[#This Row],[Zauch2]]</f>
        <v>13</v>
      </c>
      <c r="CJ7" s="26">
        <f>COUNTIF(Table2[[#This Row],[CT 20.10.]:[Column2]],"&lt;3")</f>
        <v>15</v>
      </c>
      <c r="CK7" s="26">
        <f>Table6[[#This Row],[vsechny treningy]]</f>
        <v>15</v>
      </c>
      <c r="CL7" s="29">
        <f>Table6[[#This Row],[zavody]]+Table6[[#This Row],[soustredeni]]+Table6[[#This Row],[body treningy]]</f>
        <v>66</v>
      </c>
      <c r="CM7" s="30">
        <f>RANK(Table6[[#This Row],[celkem body]],CL$2:CL$23)</f>
        <v>4</v>
      </c>
    </row>
    <row r="8" spans="1:91">
      <c r="A8" s="31" t="s">
        <v>160</v>
      </c>
      <c r="B8" s="32">
        <v>2003</v>
      </c>
      <c r="C8" s="33" t="s">
        <v>86</v>
      </c>
      <c r="D8" s="17" t="s">
        <v>87</v>
      </c>
      <c r="E8" s="17" t="s">
        <v>87</v>
      </c>
      <c r="F8" s="18"/>
      <c r="G8" s="18" t="s">
        <v>88</v>
      </c>
      <c r="H8" s="18" t="s">
        <v>286</v>
      </c>
      <c r="I8" s="19" t="s">
        <v>150</v>
      </c>
      <c r="J8" s="19"/>
      <c r="K8" s="20"/>
      <c r="L8" s="19"/>
      <c r="M8" s="19"/>
      <c r="N8" s="21"/>
      <c r="O8" s="22"/>
      <c r="P8" s="23" t="s">
        <v>161</v>
      </c>
      <c r="Q8" s="22"/>
      <c r="R8" s="19" t="s">
        <v>90</v>
      </c>
      <c r="S8" s="19" t="s">
        <v>90</v>
      </c>
      <c r="T8" s="22"/>
      <c r="U8" s="22" t="s">
        <v>162</v>
      </c>
      <c r="V8" s="21" t="s">
        <v>163</v>
      </c>
      <c r="W8" s="21" t="s">
        <v>164</v>
      </c>
      <c r="X8" s="22"/>
      <c r="Y8" s="24"/>
      <c r="Z8" s="24"/>
      <c r="AA8" s="24"/>
      <c r="AB8" s="19" t="s">
        <v>165</v>
      </c>
      <c r="AC8" s="24"/>
      <c r="AD8" s="24"/>
      <c r="AE8" s="25" t="s">
        <v>166</v>
      </c>
      <c r="AF8" s="25" t="s">
        <v>166</v>
      </c>
      <c r="AG8" s="23"/>
      <c r="AH8" s="19"/>
      <c r="AI8" s="19"/>
      <c r="AJ8" s="23"/>
      <c r="AK8" s="24"/>
      <c r="AL8" s="24"/>
      <c r="AM8" s="24" t="s">
        <v>157</v>
      </c>
      <c r="AN8" s="23"/>
      <c r="AO8" s="23"/>
      <c r="AP8" s="24"/>
      <c r="AQ8" s="22"/>
      <c r="AR8" s="24" t="s">
        <v>287</v>
      </c>
      <c r="AS8" s="24" t="s">
        <v>288</v>
      </c>
      <c r="AT8" s="40"/>
      <c r="AU8" s="26"/>
      <c r="AV8" s="26"/>
      <c r="AW8" s="26"/>
      <c r="AX8" s="26" t="s">
        <v>106</v>
      </c>
      <c r="AY8" s="26"/>
      <c r="AZ8" s="26">
        <v>1</v>
      </c>
      <c r="BA8" s="26"/>
      <c r="BB8" s="26"/>
      <c r="BC8" s="26"/>
      <c r="BD8" s="26"/>
      <c r="BE8" s="26"/>
      <c r="BF8" s="27"/>
      <c r="BG8" s="26">
        <v>1</v>
      </c>
      <c r="BH8" s="26"/>
      <c r="BI8" s="26"/>
      <c r="BJ8" s="26"/>
      <c r="BK8" s="26">
        <v>2</v>
      </c>
      <c r="BL8" s="26"/>
      <c r="BM8" s="26"/>
      <c r="BN8" s="26"/>
      <c r="BO8" s="26"/>
      <c r="BP8" s="26"/>
      <c r="BQ8" s="26"/>
      <c r="BR8" s="26">
        <v>1</v>
      </c>
      <c r="BS8" s="49" t="s">
        <v>116</v>
      </c>
      <c r="BT8" s="26"/>
      <c r="BU8" s="26"/>
      <c r="BV8" s="26"/>
      <c r="BW8" s="26"/>
      <c r="BX8" s="26" t="s">
        <v>90</v>
      </c>
      <c r="BY8" s="26"/>
      <c r="BZ8" s="26"/>
      <c r="CA8" s="26"/>
      <c r="CB8" s="26" t="s">
        <v>116</v>
      </c>
      <c r="CC8" s="26"/>
      <c r="CD8" s="26" t="s">
        <v>116</v>
      </c>
      <c r="CE8" s="26" t="s">
        <v>116</v>
      </c>
      <c r="CF8" s="26"/>
      <c r="CG8" s="26"/>
      <c r="CH8" s="26">
        <f>2*COUNTIF(Table2[[#This Row],[JmLP 15.10]:[Zauch 2.4.]],"*/*")</f>
        <v>22</v>
      </c>
      <c r="CI8" s="26">
        <f>Table2[[#This Row],[Kaprun]]+Table2[[#This Row],[Zauchensee]]+Table2[[#This Row],[Conobiti]]+Table2[[#This Row],[SL 4.2.]]+Table2[[#This Row],[Zauch2]]</f>
        <v>9</v>
      </c>
      <c r="CJ8" s="26">
        <f>COUNTIF(Table2[[#This Row],[CT 20.10.]:[Column2]],"&lt;3")</f>
        <v>4</v>
      </c>
      <c r="CK8" s="26">
        <f>Table6[[#This Row],[vsechny treningy]]</f>
        <v>4</v>
      </c>
      <c r="CL8" s="29">
        <f>Table6[[#This Row],[zavody]]+Table6[[#This Row],[soustredeni]]+Table6[[#This Row],[body treningy]]</f>
        <v>35</v>
      </c>
      <c r="CM8" s="30">
        <f>RANK(Table6[[#This Row],[celkem body]],CL$2:CL$23)</f>
        <v>15</v>
      </c>
    </row>
    <row r="9" spans="1:91">
      <c r="A9" s="46" t="s">
        <v>167</v>
      </c>
      <c r="B9" s="47">
        <v>2004</v>
      </c>
      <c r="C9" s="46" t="s">
        <v>86</v>
      </c>
      <c r="D9" s="34" t="s">
        <v>87</v>
      </c>
      <c r="E9" s="34" t="s">
        <v>87</v>
      </c>
      <c r="F9" s="35" t="s">
        <v>88</v>
      </c>
      <c r="G9" s="35" t="s">
        <v>88</v>
      </c>
      <c r="H9" s="35" t="s">
        <v>88</v>
      </c>
      <c r="I9" s="36" t="s">
        <v>168</v>
      </c>
      <c r="J9" s="36" t="s">
        <v>169</v>
      </c>
      <c r="K9" s="36"/>
      <c r="L9" s="36" t="s">
        <v>170</v>
      </c>
      <c r="M9" s="37" t="s">
        <v>110</v>
      </c>
      <c r="N9" s="38"/>
      <c r="O9" s="35"/>
      <c r="P9" s="35" t="s">
        <v>168</v>
      </c>
      <c r="Q9" s="35" t="s">
        <v>171</v>
      </c>
      <c r="R9" s="37" t="s">
        <v>150</v>
      </c>
      <c r="S9" s="37" t="s">
        <v>172</v>
      </c>
      <c r="T9" s="35" t="s">
        <v>173</v>
      </c>
      <c r="U9" s="35" t="s">
        <v>174</v>
      </c>
      <c r="V9" s="38" t="s">
        <v>164</v>
      </c>
      <c r="W9" s="38"/>
      <c r="X9" s="35" t="s">
        <v>175</v>
      </c>
      <c r="Y9" s="24" t="s">
        <v>169</v>
      </c>
      <c r="Z9" s="35"/>
      <c r="AA9" s="35"/>
      <c r="AB9" s="37"/>
      <c r="AC9" s="35"/>
      <c r="AD9" s="35"/>
      <c r="AE9" s="39" t="s">
        <v>176</v>
      </c>
      <c r="AF9" s="39"/>
      <c r="AG9" s="35" t="s">
        <v>177</v>
      </c>
      <c r="AH9" s="37" t="s">
        <v>178</v>
      </c>
      <c r="AI9" s="37"/>
      <c r="AJ9" s="35" t="s">
        <v>161</v>
      </c>
      <c r="AK9" s="35"/>
      <c r="AL9" s="35"/>
      <c r="AM9" s="35" t="s">
        <v>157</v>
      </c>
      <c r="AN9" s="35" t="s">
        <v>179</v>
      </c>
      <c r="AO9" s="35" t="s">
        <v>91</v>
      </c>
      <c r="AP9" s="35" t="s">
        <v>132</v>
      </c>
      <c r="AQ9" s="35" t="s">
        <v>255</v>
      </c>
      <c r="AR9" s="35" t="s">
        <v>289</v>
      </c>
      <c r="AS9" s="35" t="s">
        <v>289</v>
      </c>
      <c r="AT9" s="16">
        <v>1</v>
      </c>
      <c r="AU9" s="26">
        <v>1</v>
      </c>
      <c r="AV9" s="26">
        <v>1</v>
      </c>
      <c r="AW9" s="26"/>
      <c r="AX9" s="26" t="s">
        <v>106</v>
      </c>
      <c r="AY9" s="26">
        <v>1</v>
      </c>
      <c r="AZ9" s="26">
        <v>1</v>
      </c>
      <c r="BA9" s="26"/>
      <c r="BB9" s="26">
        <v>3</v>
      </c>
      <c r="BC9" s="26"/>
      <c r="BD9" s="26">
        <v>1</v>
      </c>
      <c r="BE9" s="26">
        <v>1</v>
      </c>
      <c r="BF9" s="27">
        <v>1</v>
      </c>
      <c r="BG9" s="26" t="s">
        <v>90</v>
      </c>
      <c r="BH9" s="26"/>
      <c r="BI9" s="26"/>
      <c r="BJ9" s="26"/>
      <c r="BK9" s="26" t="s">
        <v>90</v>
      </c>
      <c r="BL9" s="26"/>
      <c r="BM9" s="26">
        <v>1</v>
      </c>
      <c r="BN9" s="26">
        <v>1</v>
      </c>
      <c r="BO9" s="26"/>
      <c r="BP9" s="26"/>
      <c r="BQ9" s="26">
        <v>1</v>
      </c>
      <c r="BR9" s="26">
        <v>1</v>
      </c>
      <c r="BS9" s="48" t="s">
        <v>90</v>
      </c>
      <c r="BT9" s="26"/>
      <c r="BU9" s="26"/>
      <c r="BV9" s="26">
        <v>1</v>
      </c>
      <c r="BW9" s="26"/>
      <c r="BX9" s="26" t="s">
        <v>90</v>
      </c>
      <c r="BY9" s="26">
        <v>1</v>
      </c>
      <c r="BZ9" s="26">
        <v>1</v>
      </c>
      <c r="CA9" s="26">
        <v>1</v>
      </c>
      <c r="CB9" s="26" t="s">
        <v>90</v>
      </c>
      <c r="CC9" s="26">
        <v>1</v>
      </c>
      <c r="CD9" s="26" t="s">
        <v>90</v>
      </c>
      <c r="CE9" s="26">
        <v>1</v>
      </c>
      <c r="CF9" s="26">
        <v>1</v>
      </c>
      <c r="CG9" s="26"/>
      <c r="CH9" s="26">
        <f>2*COUNTIF(Table2[[#This Row],[JmLP 15.10]:[Zauch 2.4.]],"*/*")</f>
        <v>48</v>
      </c>
      <c r="CI9" s="26">
        <f>Table2[[#This Row],[Kaprun]]+Table2[[#This Row],[Zauchensee]]+Table2[[#This Row],[Conobiti]]+Table2[[#This Row],[SL 4.2.]]+Table2[[#This Row],[Zauch2]]</f>
        <v>12</v>
      </c>
      <c r="CJ9" s="26">
        <f>COUNTIF(Table2[[#This Row],[CT 20.10.]:[Column2]],"&lt;3")</f>
        <v>19</v>
      </c>
      <c r="CK9" s="26">
        <f>Table6[[#This Row],[vsechny treningy]]</f>
        <v>19</v>
      </c>
      <c r="CL9" s="29">
        <f>Table6[[#This Row],[zavody]]+Table6[[#This Row],[soustredeni]]+Table6[[#This Row],[body treningy]]</f>
        <v>79</v>
      </c>
      <c r="CM9" s="30">
        <f>RANK(Table6[[#This Row],[celkem body]],CL$2:CL$23)</f>
        <v>1</v>
      </c>
    </row>
    <row r="10" spans="1:91">
      <c r="A10" s="31" t="s">
        <v>180</v>
      </c>
      <c r="B10" s="32">
        <v>2005</v>
      </c>
      <c r="C10" s="33" t="s">
        <v>86</v>
      </c>
      <c r="D10" s="50"/>
      <c r="E10" s="50" t="s">
        <v>87</v>
      </c>
      <c r="F10" s="18" t="s">
        <v>87</v>
      </c>
      <c r="G10" s="18" t="s">
        <v>88</v>
      </c>
      <c r="H10" s="18" t="s">
        <v>88</v>
      </c>
      <c r="I10" s="19" t="s">
        <v>147</v>
      </c>
      <c r="J10" s="19" t="s">
        <v>141</v>
      </c>
      <c r="K10" s="20" t="s">
        <v>89</v>
      </c>
      <c r="L10" s="19" t="s">
        <v>181</v>
      </c>
      <c r="M10" s="19" t="s">
        <v>140</v>
      </c>
      <c r="N10" s="21"/>
      <c r="O10" s="22"/>
      <c r="P10" s="23" t="s">
        <v>182</v>
      </c>
      <c r="Q10" s="22" t="s">
        <v>183</v>
      </c>
      <c r="R10" s="19" t="s">
        <v>184</v>
      </c>
      <c r="S10" s="19" t="s">
        <v>185</v>
      </c>
      <c r="T10" s="22" t="s">
        <v>186</v>
      </c>
      <c r="U10" s="22" t="s">
        <v>187</v>
      </c>
      <c r="V10" s="21"/>
      <c r="W10" s="21"/>
      <c r="X10" s="22" t="s">
        <v>96</v>
      </c>
      <c r="Y10" s="24"/>
      <c r="Z10" s="24"/>
      <c r="AA10" s="24"/>
      <c r="AB10" s="19" t="s">
        <v>181</v>
      </c>
      <c r="AC10" s="24"/>
      <c r="AD10" s="24"/>
      <c r="AE10" s="25"/>
      <c r="AF10" s="25"/>
      <c r="AG10" s="23" t="s">
        <v>188</v>
      </c>
      <c r="AH10" s="19" t="s">
        <v>189</v>
      </c>
      <c r="AI10" s="19" t="s">
        <v>190</v>
      </c>
      <c r="AJ10" s="23" t="s">
        <v>191</v>
      </c>
      <c r="AK10" s="24"/>
      <c r="AL10" s="24"/>
      <c r="AM10" s="24" t="s">
        <v>174</v>
      </c>
      <c r="AN10" s="23" t="s">
        <v>192</v>
      </c>
      <c r="AO10" s="23" t="s">
        <v>193</v>
      </c>
      <c r="AP10" s="24"/>
      <c r="AQ10" s="22" t="s">
        <v>96</v>
      </c>
      <c r="AR10" s="24" t="s">
        <v>290</v>
      </c>
      <c r="AS10" s="24" t="s">
        <v>291</v>
      </c>
      <c r="AT10" s="40">
        <v>1</v>
      </c>
      <c r="AU10" s="26">
        <v>1</v>
      </c>
      <c r="AV10" s="26">
        <v>2</v>
      </c>
      <c r="AW10" s="26">
        <v>1</v>
      </c>
      <c r="AX10" s="26" t="s">
        <v>106</v>
      </c>
      <c r="AY10" s="26">
        <v>2</v>
      </c>
      <c r="AZ10" s="26" t="s">
        <v>90</v>
      </c>
      <c r="BA10" s="26">
        <v>1</v>
      </c>
      <c r="BB10" s="26" t="s">
        <v>90</v>
      </c>
      <c r="BC10" s="26">
        <v>1</v>
      </c>
      <c r="BD10" s="26">
        <v>1</v>
      </c>
      <c r="BE10" s="26"/>
      <c r="BF10" s="27">
        <v>1</v>
      </c>
      <c r="BG10" s="26">
        <v>1</v>
      </c>
      <c r="BH10" s="26"/>
      <c r="BI10" s="26">
        <v>1</v>
      </c>
      <c r="BJ10" s="26">
        <v>1</v>
      </c>
      <c r="BK10" s="26">
        <v>1</v>
      </c>
      <c r="BL10" s="26">
        <v>1</v>
      </c>
      <c r="BM10" s="26">
        <v>1</v>
      </c>
      <c r="BN10" s="26"/>
      <c r="BO10" s="26">
        <v>1</v>
      </c>
      <c r="BP10" s="26"/>
      <c r="BQ10" s="26"/>
      <c r="BR10" s="26"/>
      <c r="BS10" s="49" t="s">
        <v>116</v>
      </c>
      <c r="BT10" s="26"/>
      <c r="BU10" s="26"/>
      <c r="BV10" s="26">
        <v>1</v>
      </c>
      <c r="BW10" s="26">
        <v>1</v>
      </c>
      <c r="BX10" s="26" t="s">
        <v>90</v>
      </c>
      <c r="BY10" s="26"/>
      <c r="BZ10" s="26">
        <v>1</v>
      </c>
      <c r="CA10" s="26">
        <v>1</v>
      </c>
      <c r="CB10" s="26">
        <v>1</v>
      </c>
      <c r="CC10" s="26">
        <v>1</v>
      </c>
      <c r="CD10" s="26">
        <v>1</v>
      </c>
      <c r="CE10" s="26">
        <v>1</v>
      </c>
      <c r="CF10" s="26"/>
      <c r="CG10" s="26"/>
      <c r="CH10" s="26">
        <f>2*COUNTIF(Table2[[#This Row],[JmLP 15.10]:[Zauch 2.4.]],"*/*")</f>
        <v>46</v>
      </c>
      <c r="CI10" s="26">
        <f>Table2[[#This Row],[Kaprun]]+Table2[[#This Row],[Zauchensee]]+Table2[[#This Row],[Conobiti]]+Table2[[#This Row],[SL 4.2.]]+Table2[[#This Row],[Zauch2]]</f>
        <v>10</v>
      </c>
      <c r="CJ10" s="26">
        <f>COUNTIF(Table2[[#This Row],[CT 20.10.]:[Column2]],"&lt;3")</f>
        <v>24</v>
      </c>
      <c r="CK10" s="26">
        <f>Table6[[#This Row],[vsechny treningy]]-2</f>
        <v>22</v>
      </c>
      <c r="CL10" s="29">
        <f>Table6[[#This Row],[zavody]]+Table6[[#This Row],[soustredeni]]+Table6[[#This Row],[body treningy]]</f>
        <v>78</v>
      </c>
      <c r="CM10" s="30">
        <f>RANK(Table6[[#This Row],[celkem body]],CL$2:CL$23)</f>
        <v>2</v>
      </c>
    </row>
    <row r="11" spans="1:91">
      <c r="A11" s="46" t="s">
        <v>194</v>
      </c>
      <c r="B11" s="47">
        <v>2006</v>
      </c>
      <c r="C11" s="46" t="s">
        <v>86</v>
      </c>
      <c r="D11" s="34" t="s">
        <v>87</v>
      </c>
      <c r="E11" s="34" t="s">
        <v>87</v>
      </c>
      <c r="F11" s="35" t="s">
        <v>87</v>
      </c>
      <c r="G11" s="35" t="s">
        <v>88</v>
      </c>
      <c r="H11" s="35" t="s">
        <v>88</v>
      </c>
      <c r="I11" s="36" t="s">
        <v>138</v>
      </c>
      <c r="J11" s="36" t="s">
        <v>195</v>
      </c>
      <c r="K11" s="36"/>
      <c r="L11" s="36" t="s">
        <v>193</v>
      </c>
      <c r="M11" s="37"/>
      <c r="N11" s="38"/>
      <c r="O11" s="35"/>
      <c r="P11" s="35" t="s">
        <v>177</v>
      </c>
      <c r="Q11" s="35" t="s">
        <v>196</v>
      </c>
      <c r="R11" s="37" t="s">
        <v>197</v>
      </c>
      <c r="S11" s="37" t="s">
        <v>105</v>
      </c>
      <c r="T11" s="35" t="s">
        <v>198</v>
      </c>
      <c r="U11" s="35" t="s">
        <v>199</v>
      </c>
      <c r="V11" s="38"/>
      <c r="W11" s="38"/>
      <c r="X11" s="35" t="s">
        <v>200</v>
      </c>
      <c r="Y11" s="35"/>
      <c r="Z11" s="35"/>
      <c r="AA11" s="35"/>
      <c r="AB11" s="37" t="s">
        <v>111</v>
      </c>
      <c r="AC11" s="35"/>
      <c r="AD11" s="35"/>
      <c r="AE11" s="35"/>
      <c r="AF11" s="35"/>
      <c r="AG11" s="35" t="s">
        <v>184</v>
      </c>
      <c r="AH11" s="37" t="s">
        <v>201</v>
      </c>
      <c r="AI11" s="37" t="s">
        <v>202</v>
      </c>
      <c r="AJ11" s="35" t="s">
        <v>201</v>
      </c>
      <c r="AK11" s="35"/>
      <c r="AL11" s="35"/>
      <c r="AM11" s="35"/>
      <c r="AN11" s="35"/>
      <c r="AO11" s="35"/>
      <c r="AP11" s="35"/>
      <c r="AQ11" s="35"/>
      <c r="AR11" s="35" t="s">
        <v>292</v>
      </c>
      <c r="AS11" s="35" t="s">
        <v>293</v>
      </c>
      <c r="AT11" s="51"/>
      <c r="AU11" s="26"/>
      <c r="AV11" s="26"/>
      <c r="AW11" s="26">
        <v>1</v>
      </c>
      <c r="AX11" s="26">
        <v>1</v>
      </c>
      <c r="AY11" s="26"/>
      <c r="AZ11" s="26">
        <v>2</v>
      </c>
      <c r="BA11" s="26">
        <v>1</v>
      </c>
      <c r="BB11" s="26">
        <v>1</v>
      </c>
      <c r="BC11" s="26">
        <v>1</v>
      </c>
      <c r="BD11" s="26"/>
      <c r="BE11" s="26">
        <v>1</v>
      </c>
      <c r="BF11" s="27"/>
      <c r="BG11" s="27"/>
      <c r="BH11" s="26"/>
      <c r="BI11" s="26">
        <v>1</v>
      </c>
      <c r="BJ11" s="26">
        <v>1</v>
      </c>
      <c r="BK11" s="26"/>
      <c r="BL11" s="26">
        <v>1</v>
      </c>
      <c r="BM11" s="26"/>
      <c r="BN11" s="26"/>
      <c r="BO11" s="26"/>
      <c r="BP11" s="26"/>
      <c r="BQ11" s="26">
        <v>1</v>
      </c>
      <c r="BR11" s="26">
        <v>1</v>
      </c>
      <c r="BS11" s="48">
        <v>3</v>
      </c>
      <c r="BT11" s="26"/>
      <c r="BU11" s="26"/>
      <c r="BV11" s="26">
        <v>1</v>
      </c>
      <c r="BW11" s="26">
        <v>1</v>
      </c>
      <c r="BX11" s="26" t="s">
        <v>90</v>
      </c>
      <c r="BY11" s="26"/>
      <c r="BZ11" s="26">
        <v>1</v>
      </c>
      <c r="CA11" s="26">
        <v>1</v>
      </c>
      <c r="CB11" s="26" t="s">
        <v>90</v>
      </c>
      <c r="CC11" s="26">
        <v>1</v>
      </c>
      <c r="CD11" s="26">
        <v>2</v>
      </c>
      <c r="CE11" s="26"/>
      <c r="CF11" s="26"/>
      <c r="CG11" s="26"/>
      <c r="CH11" s="26">
        <f>2*COUNTIF(Table2[[#This Row],[JmLP 15.10]:[Zauch 2.4.]],"*/*")</f>
        <v>34</v>
      </c>
      <c r="CI11" s="26">
        <f>Table2[[#This Row],[Kaprun]]+Table2[[#This Row],[Zauchensee]]+Table2[[#This Row],[Conobiti]]+Table2[[#This Row],[SL 4.2.]]+Table2[[#This Row],[Zauch2]]</f>
        <v>13</v>
      </c>
      <c r="CJ11" s="26">
        <f>COUNTIF(Table2[[#This Row],[CT 20.10.]:[Column2]],"&lt;3")</f>
        <v>18</v>
      </c>
      <c r="CK11" s="26">
        <f>Table6[[#This Row],[vsechny treningy]]-1</f>
        <v>17</v>
      </c>
      <c r="CL11" s="29">
        <f>Table6[[#This Row],[zavody]]+Table6[[#This Row],[soustredeni]]+Table6[[#This Row],[body treningy]]</f>
        <v>64</v>
      </c>
      <c r="CM11" s="30">
        <f>RANK(Table6[[#This Row],[celkem body]],CL$2:CL$23)</f>
        <v>5</v>
      </c>
    </row>
    <row r="12" spans="1:91">
      <c r="A12" s="31" t="s">
        <v>203</v>
      </c>
      <c r="B12" s="32">
        <v>2007</v>
      </c>
      <c r="C12" s="33" t="s">
        <v>204</v>
      </c>
      <c r="D12" s="17" t="s">
        <v>87</v>
      </c>
      <c r="E12" s="17" t="s">
        <v>87</v>
      </c>
      <c r="F12" s="18" t="s">
        <v>87</v>
      </c>
      <c r="G12" s="18" t="s">
        <v>88</v>
      </c>
      <c r="H12" s="18" t="s">
        <v>88</v>
      </c>
      <c r="I12" s="19"/>
      <c r="J12" s="19" t="s">
        <v>140</v>
      </c>
      <c r="K12" s="20"/>
      <c r="L12" s="19" t="s">
        <v>205</v>
      </c>
      <c r="M12" s="19" t="s">
        <v>206</v>
      </c>
      <c r="N12" s="21"/>
      <c r="O12" s="22"/>
      <c r="P12" s="23" t="s">
        <v>207</v>
      </c>
      <c r="Q12" s="22" t="s">
        <v>208</v>
      </c>
      <c r="R12" s="19" t="s">
        <v>209</v>
      </c>
      <c r="S12" s="19" t="s">
        <v>210</v>
      </c>
      <c r="T12" s="22" t="s">
        <v>211</v>
      </c>
      <c r="U12" s="22" t="s">
        <v>212</v>
      </c>
      <c r="V12" s="21"/>
      <c r="W12" s="21"/>
      <c r="X12" s="22" t="s">
        <v>213</v>
      </c>
      <c r="Y12" s="24"/>
      <c r="Z12" s="24"/>
      <c r="AA12" s="24"/>
      <c r="AB12" s="19" t="s">
        <v>188</v>
      </c>
      <c r="AC12" s="24"/>
      <c r="AD12" s="24"/>
      <c r="AE12" s="24"/>
      <c r="AF12" s="24"/>
      <c r="AG12" s="23" t="s">
        <v>214</v>
      </c>
      <c r="AH12" s="19" t="s">
        <v>148</v>
      </c>
      <c r="AI12" s="19" t="s">
        <v>182</v>
      </c>
      <c r="AJ12" s="23" t="s">
        <v>215</v>
      </c>
      <c r="AK12" s="24"/>
      <c r="AL12" s="24"/>
      <c r="AM12" s="24" t="s">
        <v>216</v>
      </c>
      <c r="AN12" s="23" t="s">
        <v>217</v>
      </c>
      <c r="AO12" s="23" t="s">
        <v>218</v>
      </c>
      <c r="AP12" s="24"/>
      <c r="AQ12" s="22"/>
      <c r="AR12" s="24" t="s">
        <v>294</v>
      </c>
      <c r="AS12" s="24" t="s">
        <v>295</v>
      </c>
      <c r="AT12" s="40">
        <v>1</v>
      </c>
      <c r="AU12" s="40">
        <v>1</v>
      </c>
      <c r="AV12" s="40">
        <v>1</v>
      </c>
      <c r="AW12" s="26"/>
      <c r="AX12" s="40">
        <v>1</v>
      </c>
      <c r="AY12" s="40">
        <v>1</v>
      </c>
      <c r="AZ12" s="26">
        <v>1</v>
      </c>
      <c r="BA12" s="26"/>
      <c r="BB12" s="26">
        <v>1</v>
      </c>
      <c r="BC12" s="26"/>
      <c r="BD12" s="26">
        <v>1</v>
      </c>
      <c r="BE12" s="26">
        <v>1</v>
      </c>
      <c r="BF12" s="27"/>
      <c r="BG12" s="26">
        <v>1</v>
      </c>
      <c r="BH12" s="26"/>
      <c r="BI12" s="26"/>
      <c r="BJ12" s="26">
        <v>1</v>
      </c>
      <c r="BK12" s="26"/>
      <c r="BL12" s="26"/>
      <c r="BM12" s="26">
        <v>1</v>
      </c>
      <c r="BN12" s="26"/>
      <c r="BO12" s="26"/>
      <c r="BP12" s="26"/>
      <c r="BQ12" s="26"/>
      <c r="BR12" s="26">
        <v>1</v>
      </c>
      <c r="BS12" s="26"/>
      <c r="BT12" s="26"/>
      <c r="BU12" s="26"/>
      <c r="BV12" s="26"/>
      <c r="BW12" s="26"/>
      <c r="BX12" s="26"/>
      <c r="BY12" s="26"/>
      <c r="BZ12" s="26"/>
      <c r="CA12" s="26">
        <v>1</v>
      </c>
      <c r="CB12" s="26"/>
      <c r="CC12" s="26"/>
      <c r="CD12" s="26"/>
      <c r="CE12" s="26">
        <v>1</v>
      </c>
      <c r="CF12" s="26">
        <v>1</v>
      </c>
      <c r="CG12" s="26"/>
      <c r="CH12" s="26">
        <f>2*COUNTIF(Table2[[#This Row],[JmLP 15.10]:[Zauch 2.4.]],"*/*")</f>
        <v>40</v>
      </c>
      <c r="CI12" s="26">
        <f>Table2[[#This Row],[Kaprun]]+Table2[[#This Row],[Zauchensee]]+Table2[[#This Row],[Conobiti]]+Table2[[#This Row],[SL 4.2.]]+Table2[[#This Row],[Zauch2]]</f>
        <v>13</v>
      </c>
      <c r="CJ12" s="26">
        <f>COUNTIF(Table2[[#This Row],[CT 20.10.]:[Column2]],"&lt;3")</f>
        <v>16</v>
      </c>
      <c r="CK12" s="26">
        <f>Table6[[#This Row],[vsechny treningy]]</f>
        <v>16</v>
      </c>
      <c r="CL12" s="29">
        <f>Table6[[#This Row],[zavody]]+Table6[[#This Row],[soustredeni]]+Table6[[#This Row],[body treningy]]</f>
        <v>69</v>
      </c>
      <c r="CM12" s="30">
        <f>RANK(Table6[[#This Row],[celkem body]],CL$2:CL$23)</f>
        <v>3</v>
      </c>
    </row>
    <row r="13" spans="1:91">
      <c r="A13" s="46" t="s">
        <v>219</v>
      </c>
      <c r="B13" s="47">
        <v>2009</v>
      </c>
      <c r="C13" s="46" t="s">
        <v>204</v>
      </c>
      <c r="D13" s="34" t="s">
        <v>87</v>
      </c>
      <c r="E13" s="34" t="s">
        <v>87</v>
      </c>
      <c r="F13" s="35" t="s">
        <v>87</v>
      </c>
      <c r="G13" s="35"/>
      <c r="H13" s="35" t="s">
        <v>88</v>
      </c>
      <c r="I13" s="36" t="s">
        <v>159</v>
      </c>
      <c r="J13" s="36" t="s">
        <v>220</v>
      </c>
      <c r="K13" s="36"/>
      <c r="L13" s="36" t="s">
        <v>170</v>
      </c>
      <c r="M13" s="37" t="s">
        <v>221</v>
      </c>
      <c r="N13" s="38"/>
      <c r="O13" s="35"/>
      <c r="P13" s="35" t="s">
        <v>222</v>
      </c>
      <c r="Q13" s="35" t="s">
        <v>223</v>
      </c>
      <c r="R13" s="37" t="s">
        <v>157</v>
      </c>
      <c r="S13" s="37" t="s">
        <v>224</v>
      </c>
      <c r="T13" s="35"/>
      <c r="U13" s="35"/>
      <c r="V13" s="38"/>
      <c r="W13" s="38"/>
      <c r="X13" s="35"/>
      <c r="Y13" s="35"/>
      <c r="Z13" s="35"/>
      <c r="AA13" s="35"/>
      <c r="AB13" s="37" t="s">
        <v>225</v>
      </c>
      <c r="AC13" s="35"/>
      <c r="AD13" s="35"/>
      <c r="AE13" s="35"/>
      <c r="AF13" s="35"/>
      <c r="AG13" s="35"/>
      <c r="AH13" s="37"/>
      <c r="AI13" s="37"/>
      <c r="AJ13" s="35"/>
      <c r="AK13" s="35"/>
      <c r="AL13" s="35"/>
      <c r="AM13" s="35" t="s">
        <v>174</v>
      </c>
      <c r="AN13" s="35" t="s">
        <v>226</v>
      </c>
      <c r="AO13" s="35" t="s">
        <v>227</v>
      </c>
      <c r="AP13" s="35"/>
      <c r="AQ13" s="35" t="s">
        <v>287</v>
      </c>
      <c r="AR13" s="35" t="s">
        <v>296</v>
      </c>
      <c r="AS13" s="35" t="s">
        <v>297</v>
      </c>
      <c r="AT13" s="16">
        <v>1</v>
      </c>
      <c r="AU13" s="16">
        <v>1</v>
      </c>
      <c r="AV13" s="16">
        <v>1</v>
      </c>
      <c r="AW13" s="26"/>
      <c r="AX13" s="16">
        <v>1</v>
      </c>
      <c r="AY13" s="16">
        <v>1</v>
      </c>
      <c r="AZ13" s="26">
        <v>1</v>
      </c>
      <c r="BA13" s="26"/>
      <c r="BB13" s="26">
        <v>1</v>
      </c>
      <c r="BC13" s="26"/>
      <c r="BD13" s="26">
        <v>1</v>
      </c>
      <c r="BE13" s="26">
        <v>1</v>
      </c>
      <c r="BF13" s="27"/>
      <c r="BG13" s="26">
        <v>1</v>
      </c>
      <c r="BH13" s="26"/>
      <c r="BI13" s="26"/>
      <c r="BJ13" s="26">
        <v>1</v>
      </c>
      <c r="BK13" s="26"/>
      <c r="BL13" s="26"/>
      <c r="BM13" s="26">
        <v>1</v>
      </c>
      <c r="BN13" s="26"/>
      <c r="BO13" s="26"/>
      <c r="BP13" s="26"/>
      <c r="BQ13" s="26"/>
      <c r="BR13" s="26">
        <v>1</v>
      </c>
      <c r="BS13" s="26"/>
      <c r="BT13" s="26"/>
      <c r="BU13" s="26"/>
      <c r="BV13" s="26"/>
      <c r="BW13" s="52">
        <v>1</v>
      </c>
      <c r="BX13" s="53"/>
      <c r="BY13" s="26"/>
      <c r="BZ13" s="26"/>
      <c r="CA13" s="26">
        <v>1</v>
      </c>
      <c r="CB13" s="26"/>
      <c r="CC13" s="26"/>
      <c r="CD13" s="26"/>
      <c r="CE13" s="26">
        <v>1</v>
      </c>
      <c r="CF13" s="26"/>
      <c r="CG13" s="26"/>
      <c r="CH13" s="26">
        <f>2*COUNTIF(Table2[[#This Row],[JmLP 15.10]:[Zauch 2.4.]],"*/*")</f>
        <v>30</v>
      </c>
      <c r="CI13" s="26">
        <f>Table2[[#This Row],[Kaprun]]+Table2[[#This Row],[Zauchensee]]+Table2[[#This Row],[Conobiti]]+Table2[[#This Row],[SL 4.2.]]+Table2[[#This Row],[Zauch2]]</f>
        <v>11</v>
      </c>
      <c r="CJ13" s="26">
        <f>COUNTIF(Table2[[#This Row],[CT 20.10.]:[Column2]],"&lt;3")</f>
        <v>16</v>
      </c>
      <c r="CK13" s="26">
        <f>Table6[[#This Row],[vsechny treningy]]</f>
        <v>16</v>
      </c>
      <c r="CL13" s="29">
        <f>Table6[[#This Row],[zavody]]+Table6[[#This Row],[soustredeni]]+Table6[[#This Row],[body treningy]]</f>
        <v>57</v>
      </c>
      <c r="CM13" s="30">
        <f>RANK(Table6[[#This Row],[celkem body]],CL$2:CL$23)</f>
        <v>9</v>
      </c>
    </row>
    <row r="14" spans="1:91">
      <c r="A14" s="31" t="s">
        <v>228</v>
      </c>
      <c r="B14" s="32">
        <v>2009</v>
      </c>
      <c r="C14" s="33" t="s">
        <v>204</v>
      </c>
      <c r="D14" s="17" t="s">
        <v>87</v>
      </c>
      <c r="E14" s="17" t="s">
        <v>87</v>
      </c>
      <c r="F14" s="18" t="s">
        <v>87</v>
      </c>
      <c r="G14" s="18" t="s">
        <v>88</v>
      </c>
      <c r="H14" s="18" t="s">
        <v>88</v>
      </c>
      <c r="I14" s="19" t="s">
        <v>229</v>
      </c>
      <c r="J14" s="19" t="s">
        <v>89</v>
      </c>
      <c r="K14" s="20"/>
      <c r="L14" s="19" t="s">
        <v>132</v>
      </c>
      <c r="M14" s="19"/>
      <c r="N14" s="21"/>
      <c r="O14" s="22"/>
      <c r="P14" s="23" t="s">
        <v>230</v>
      </c>
      <c r="Q14" s="22" t="s">
        <v>231</v>
      </c>
      <c r="R14" s="19" t="s">
        <v>90</v>
      </c>
      <c r="S14" s="19" t="s">
        <v>90</v>
      </c>
      <c r="T14" s="22" t="s">
        <v>96</v>
      </c>
      <c r="U14" s="22" t="s">
        <v>232</v>
      </c>
      <c r="V14" s="21"/>
      <c r="W14" s="21"/>
      <c r="X14" s="22"/>
      <c r="Y14" s="24"/>
      <c r="Z14" s="24"/>
      <c r="AA14" s="24"/>
      <c r="AB14" s="19" t="s">
        <v>109</v>
      </c>
      <c r="AC14" s="24"/>
      <c r="AD14" s="24"/>
      <c r="AE14" s="24"/>
      <c r="AF14" s="24"/>
      <c r="AG14" s="23" t="s">
        <v>233</v>
      </c>
      <c r="AH14" s="19" t="s">
        <v>170</v>
      </c>
      <c r="AI14" s="19" t="s">
        <v>234</v>
      </c>
      <c r="AJ14" s="23" t="s">
        <v>235</v>
      </c>
      <c r="AK14" s="24"/>
      <c r="AL14" s="24"/>
      <c r="AM14" s="24"/>
      <c r="AN14" s="23"/>
      <c r="AO14" s="23" t="s">
        <v>236</v>
      </c>
      <c r="AP14" s="24"/>
      <c r="AQ14" s="22" t="s">
        <v>298</v>
      </c>
      <c r="AR14" s="24" t="s">
        <v>299</v>
      </c>
      <c r="AS14" s="24" t="s">
        <v>300</v>
      </c>
      <c r="AT14" s="40">
        <v>1</v>
      </c>
      <c r="AU14" s="40">
        <v>1</v>
      </c>
      <c r="AV14" s="40">
        <v>1</v>
      </c>
      <c r="AW14" s="26">
        <v>2</v>
      </c>
      <c r="AX14" s="40" t="s">
        <v>116</v>
      </c>
      <c r="AY14" s="40" t="s">
        <v>116</v>
      </c>
      <c r="AZ14" s="26">
        <v>1</v>
      </c>
      <c r="BA14" s="26"/>
      <c r="BB14" s="26">
        <v>1</v>
      </c>
      <c r="BC14" s="26"/>
      <c r="BD14" s="26"/>
      <c r="BE14" s="26">
        <v>1</v>
      </c>
      <c r="BF14" s="27"/>
      <c r="BG14" s="26">
        <v>1</v>
      </c>
      <c r="BH14" s="26"/>
      <c r="BI14" s="26"/>
      <c r="BJ14" s="26">
        <v>1</v>
      </c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54">
        <v>1</v>
      </c>
      <c r="BX14" s="55"/>
      <c r="BY14" s="26"/>
      <c r="BZ14" s="26"/>
      <c r="CA14" s="26">
        <v>1</v>
      </c>
      <c r="CB14" s="26"/>
      <c r="CC14" s="26"/>
      <c r="CD14" s="26"/>
      <c r="CE14" s="26">
        <v>1</v>
      </c>
      <c r="CF14" s="26">
        <v>1</v>
      </c>
      <c r="CG14" s="26"/>
      <c r="CH14" s="26">
        <f>2*COUNTIF(Table2[[#This Row],[JmLP 15.10]:[Zauch 2.4.]],"*/*")</f>
        <v>32</v>
      </c>
      <c r="CI14" s="26">
        <f>Table2[[#This Row],[Kaprun]]+Table2[[#This Row],[Zauchensee]]+Table2[[#This Row],[Conobiti]]+Table2[[#This Row],[SL 4.2.]]+Table2[[#This Row],[Zauch2]]</f>
        <v>13</v>
      </c>
      <c r="CJ14" s="26">
        <f>COUNTIF(Table2[[#This Row],[CT 20.10.]:[Column2]],"&lt;3")</f>
        <v>13</v>
      </c>
      <c r="CK14" s="26">
        <f>Table6[[#This Row],[vsechny treningy]]</f>
        <v>13</v>
      </c>
      <c r="CL14" s="29">
        <f>Table6[[#This Row],[zavody]]+Table6[[#This Row],[soustredeni]]+Table6[[#This Row],[body treningy]]</f>
        <v>58</v>
      </c>
      <c r="CM14" s="30">
        <f>RANK(Table6[[#This Row],[celkem body]],CL$2:CL$23)</f>
        <v>8</v>
      </c>
    </row>
    <row r="15" spans="1:91">
      <c r="A15" s="46" t="s">
        <v>237</v>
      </c>
      <c r="B15" s="47">
        <v>2009</v>
      </c>
      <c r="C15" s="46" t="s">
        <v>204</v>
      </c>
      <c r="D15" s="34" t="s">
        <v>87</v>
      </c>
      <c r="E15" s="34"/>
      <c r="F15" s="35" t="s">
        <v>87</v>
      </c>
      <c r="G15" s="35"/>
      <c r="H15" s="35"/>
      <c r="I15" s="36" t="s">
        <v>155</v>
      </c>
      <c r="J15" s="36"/>
      <c r="K15" s="36"/>
      <c r="L15" s="36" t="s">
        <v>238</v>
      </c>
      <c r="M15" s="37"/>
      <c r="N15" s="38"/>
      <c r="O15" s="35"/>
      <c r="P15" s="35"/>
      <c r="Q15" s="35"/>
      <c r="R15" s="37" t="s">
        <v>168</v>
      </c>
      <c r="S15" s="37" t="s">
        <v>239</v>
      </c>
      <c r="T15" s="35"/>
      <c r="U15" s="35"/>
      <c r="V15" s="38"/>
      <c r="W15" s="38"/>
      <c r="X15" s="35"/>
      <c r="Y15" s="35"/>
      <c r="Z15" s="35"/>
      <c r="AA15" s="35"/>
      <c r="AB15" s="37" t="s">
        <v>221</v>
      </c>
      <c r="AC15" s="35"/>
      <c r="AD15" s="35"/>
      <c r="AE15" s="35"/>
      <c r="AF15" s="35"/>
      <c r="AG15" s="35"/>
      <c r="AH15" s="37"/>
      <c r="AI15" s="37"/>
      <c r="AJ15" s="35"/>
      <c r="AK15" s="35"/>
      <c r="AL15" s="35"/>
      <c r="AM15" s="35" t="s">
        <v>240</v>
      </c>
      <c r="AN15" s="35" t="s">
        <v>164</v>
      </c>
      <c r="AO15" s="35"/>
      <c r="AP15" s="35"/>
      <c r="AQ15" s="35"/>
      <c r="AR15" s="35"/>
      <c r="AS15" s="35"/>
      <c r="AT15" s="16"/>
      <c r="AU15" s="16"/>
      <c r="AV15" s="16"/>
      <c r="AW15" s="26"/>
      <c r="AX15" s="16"/>
      <c r="AY15" s="16"/>
      <c r="AZ15" s="26">
        <v>1</v>
      </c>
      <c r="BA15" s="26"/>
      <c r="BB15" s="26"/>
      <c r="BC15" s="26"/>
      <c r="BD15" s="26"/>
      <c r="BE15" s="26" t="s">
        <v>90</v>
      </c>
      <c r="BF15" s="27"/>
      <c r="BG15" s="26">
        <v>1</v>
      </c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52">
        <v>1</v>
      </c>
      <c r="BX15" s="53"/>
      <c r="BY15" s="26"/>
      <c r="BZ15" s="26"/>
      <c r="CA15" s="26"/>
      <c r="CB15" s="26"/>
      <c r="CC15" s="26"/>
      <c r="CD15" s="26"/>
      <c r="CE15" s="26"/>
      <c r="CF15" s="26"/>
      <c r="CG15" s="26"/>
      <c r="CH15" s="26">
        <f>2*COUNTIF(Table2[[#This Row],[JmLP 15.10]:[Zauch 2.4.]],"*/*")</f>
        <v>14</v>
      </c>
      <c r="CI15" s="26">
        <f>Table2[[#This Row],[Kaprun]]+Table2[[#This Row],[Zauchensee]]+Table2[[#This Row],[Conobiti]]+Table2[[#This Row],[SL 4.2.]]+Table2[[#This Row],[Zauch2]]</f>
        <v>6</v>
      </c>
      <c r="CJ15" s="26">
        <f>COUNTIF(Table2[[#This Row],[CT 20.10.]:[Column2]],"&lt;3")</f>
        <v>3</v>
      </c>
      <c r="CK15" s="26">
        <f>Table6[[#This Row],[vsechny treningy]]</f>
        <v>3</v>
      </c>
      <c r="CL15" s="29">
        <f>Table6[[#This Row],[zavody]]+Table6[[#This Row],[soustredeni]]+Table6[[#This Row],[body treningy]]</f>
        <v>23</v>
      </c>
      <c r="CM15" s="30">
        <f>RANK(Table6[[#This Row],[celkem body]],CL$2:CL$23)</f>
        <v>20</v>
      </c>
    </row>
    <row r="16" spans="1:91">
      <c r="A16" s="31" t="s">
        <v>241</v>
      </c>
      <c r="B16" s="32">
        <v>2009</v>
      </c>
      <c r="C16" s="33" t="s">
        <v>204</v>
      </c>
      <c r="D16" s="17" t="s">
        <v>87</v>
      </c>
      <c r="E16" s="17" t="s">
        <v>87</v>
      </c>
      <c r="F16" s="18" t="s">
        <v>87</v>
      </c>
      <c r="G16" s="18" t="s">
        <v>88</v>
      </c>
      <c r="H16" s="18"/>
      <c r="I16" s="19"/>
      <c r="J16" s="19" t="s">
        <v>120</v>
      </c>
      <c r="K16" s="20"/>
      <c r="L16" s="19" t="s">
        <v>171</v>
      </c>
      <c r="M16" s="19" t="s">
        <v>190</v>
      </c>
      <c r="N16" s="21"/>
      <c r="O16" s="22"/>
      <c r="P16" s="23" t="s">
        <v>242</v>
      </c>
      <c r="Q16" s="22" t="s">
        <v>243</v>
      </c>
      <c r="R16" s="19" t="s">
        <v>90</v>
      </c>
      <c r="S16" s="19" t="s">
        <v>244</v>
      </c>
      <c r="T16" s="22" t="s">
        <v>245</v>
      </c>
      <c r="U16" s="22" t="s">
        <v>246</v>
      </c>
      <c r="V16" s="21"/>
      <c r="W16" s="21"/>
      <c r="X16" s="22"/>
      <c r="Y16" s="24"/>
      <c r="Z16" s="24"/>
      <c r="AA16" s="24"/>
      <c r="AB16" s="19" t="s">
        <v>165</v>
      </c>
      <c r="AC16" s="24"/>
      <c r="AD16" s="24"/>
      <c r="AE16" s="24"/>
      <c r="AF16" s="24"/>
      <c r="AG16" s="23" t="s">
        <v>135</v>
      </c>
      <c r="AH16" s="19" t="s">
        <v>134</v>
      </c>
      <c r="AI16" s="19" t="s">
        <v>247</v>
      </c>
      <c r="AJ16" s="23" t="s">
        <v>248</v>
      </c>
      <c r="AK16" s="24"/>
      <c r="AL16" s="24"/>
      <c r="AM16" s="24" t="s">
        <v>249</v>
      </c>
      <c r="AN16" s="23" t="s">
        <v>250</v>
      </c>
      <c r="AO16" s="23" t="s">
        <v>251</v>
      </c>
      <c r="AP16" s="24"/>
      <c r="AQ16" s="22"/>
      <c r="AR16" s="24"/>
      <c r="AS16" s="24"/>
      <c r="AT16" s="40">
        <v>1</v>
      </c>
      <c r="AU16" s="40">
        <v>1</v>
      </c>
      <c r="AV16" s="40">
        <v>1</v>
      </c>
      <c r="AW16" s="26"/>
      <c r="AX16" s="40">
        <v>1</v>
      </c>
      <c r="AY16" s="40">
        <v>1</v>
      </c>
      <c r="AZ16" s="26">
        <v>1</v>
      </c>
      <c r="BA16" s="26"/>
      <c r="BB16" s="26">
        <v>1</v>
      </c>
      <c r="BC16" s="26"/>
      <c r="BD16" s="26">
        <v>1</v>
      </c>
      <c r="BE16" s="26">
        <v>1</v>
      </c>
      <c r="BF16" s="27"/>
      <c r="BG16" s="26">
        <v>1</v>
      </c>
      <c r="BH16" s="26"/>
      <c r="BI16" s="26"/>
      <c r="BJ16" s="26"/>
      <c r="BK16" s="26"/>
      <c r="BL16" s="26"/>
      <c r="BM16" s="26">
        <v>1</v>
      </c>
      <c r="BN16" s="26"/>
      <c r="BO16" s="26"/>
      <c r="BP16" s="26"/>
      <c r="BQ16" s="26"/>
      <c r="BR16" s="26">
        <v>1</v>
      </c>
      <c r="BS16" s="26"/>
      <c r="BT16" s="26"/>
      <c r="BU16" s="26"/>
      <c r="BV16" s="26"/>
      <c r="BW16" s="54">
        <v>1</v>
      </c>
      <c r="BX16" s="55"/>
      <c r="BY16" s="26"/>
      <c r="BZ16" s="26"/>
      <c r="CA16" s="26">
        <v>1</v>
      </c>
      <c r="CB16" s="26"/>
      <c r="CC16" s="26"/>
      <c r="CD16" s="26"/>
      <c r="CE16" s="26">
        <v>1</v>
      </c>
      <c r="CF16" s="26">
        <v>1</v>
      </c>
      <c r="CG16" s="26"/>
      <c r="CH16" s="26">
        <f>2*COUNTIF(Table2[[#This Row],[JmLP 15.10]:[Zauch 2.4.]],"*/*")</f>
        <v>32</v>
      </c>
      <c r="CI16" s="26">
        <f>Table2[[#This Row],[Kaprun]]+Table2[[#This Row],[Zauchensee]]+Table2[[#This Row],[Conobiti]]+Table2[[#This Row],[SL 4.2.]]+Table2[[#This Row],[Zauch2]]</f>
        <v>11</v>
      </c>
      <c r="CJ16" s="26">
        <f>COUNTIF(Table2[[#This Row],[CT 20.10.]:[Column2]],"&lt;3")</f>
        <v>16</v>
      </c>
      <c r="CK16" s="26">
        <f>Table6[[#This Row],[vsechny treningy]]</f>
        <v>16</v>
      </c>
      <c r="CL16" s="29">
        <f>Table6[[#This Row],[zavody]]+Table6[[#This Row],[soustredeni]]+Table6[[#This Row],[body treningy]]</f>
        <v>59</v>
      </c>
      <c r="CM16" s="30">
        <f>RANK(Table6[[#This Row],[celkem body]],CL$2:CL$23)</f>
        <v>7</v>
      </c>
    </row>
    <row r="17" spans="1:91">
      <c r="A17" s="46" t="s">
        <v>252</v>
      </c>
      <c r="B17" s="47">
        <v>2010</v>
      </c>
      <c r="C17" s="46" t="s">
        <v>204</v>
      </c>
      <c r="D17" s="34" t="s">
        <v>87</v>
      </c>
      <c r="E17" s="34" t="s">
        <v>87</v>
      </c>
      <c r="F17" s="35" t="s">
        <v>87</v>
      </c>
      <c r="G17" s="35" t="s">
        <v>88</v>
      </c>
      <c r="H17" s="35"/>
      <c r="I17" s="36"/>
      <c r="J17" s="36" t="s">
        <v>149</v>
      </c>
      <c r="K17" s="36"/>
      <c r="L17" s="36" t="s">
        <v>253</v>
      </c>
      <c r="M17" s="37" t="s">
        <v>149</v>
      </c>
      <c r="N17" s="38"/>
      <c r="O17" s="35"/>
      <c r="P17" s="35" t="s">
        <v>120</v>
      </c>
      <c r="Q17" s="35"/>
      <c r="R17" s="37" t="s">
        <v>254</v>
      </c>
      <c r="S17" s="37" t="s">
        <v>182</v>
      </c>
      <c r="T17" s="35"/>
      <c r="U17" s="35"/>
      <c r="V17" s="38"/>
      <c r="W17" s="38"/>
      <c r="X17" s="35"/>
      <c r="Y17" s="35"/>
      <c r="Z17" s="35"/>
      <c r="AA17" s="35"/>
      <c r="AB17" s="37" t="s">
        <v>206</v>
      </c>
      <c r="AC17" s="35"/>
      <c r="AD17" s="35"/>
      <c r="AE17" s="35"/>
      <c r="AF17" s="35"/>
      <c r="AG17" s="35" t="s">
        <v>253</v>
      </c>
      <c r="AH17" s="37" t="s">
        <v>253</v>
      </c>
      <c r="AI17" s="37" t="s">
        <v>149</v>
      </c>
      <c r="AJ17" s="35" t="s">
        <v>94</v>
      </c>
      <c r="AK17" s="35"/>
      <c r="AL17" s="35"/>
      <c r="AM17" s="35" t="s">
        <v>255</v>
      </c>
      <c r="AN17" s="35" t="s">
        <v>256</v>
      </c>
      <c r="AO17" s="35" t="s">
        <v>181</v>
      </c>
      <c r="AP17" s="35"/>
      <c r="AQ17" s="35"/>
      <c r="AR17" s="35"/>
      <c r="AS17" s="35"/>
      <c r="AT17" s="16">
        <v>1</v>
      </c>
      <c r="AU17" s="16">
        <v>1</v>
      </c>
      <c r="AV17" s="16">
        <v>1</v>
      </c>
      <c r="AW17" s="26"/>
      <c r="AX17" s="16">
        <v>1</v>
      </c>
      <c r="AY17" s="16">
        <v>1</v>
      </c>
      <c r="AZ17" s="26">
        <v>1</v>
      </c>
      <c r="BA17" s="26"/>
      <c r="BB17" s="26">
        <v>1</v>
      </c>
      <c r="BC17" s="26"/>
      <c r="BD17" s="26">
        <v>1</v>
      </c>
      <c r="BE17" s="26">
        <v>1</v>
      </c>
      <c r="BF17" s="27"/>
      <c r="BG17" s="26">
        <v>1</v>
      </c>
      <c r="BH17" s="26"/>
      <c r="BI17" s="26"/>
      <c r="BJ17" s="26">
        <v>1</v>
      </c>
      <c r="BK17" s="26"/>
      <c r="BL17" s="26"/>
      <c r="BM17" s="26">
        <v>1</v>
      </c>
      <c r="BN17" s="26"/>
      <c r="BO17" s="26"/>
      <c r="BP17" s="26">
        <v>1</v>
      </c>
      <c r="BQ17" s="26"/>
      <c r="BR17" s="26">
        <v>1</v>
      </c>
      <c r="BS17" s="26"/>
      <c r="BT17" s="26"/>
      <c r="BU17" s="26"/>
      <c r="BV17" s="26"/>
      <c r="BW17" s="52" t="s">
        <v>90</v>
      </c>
      <c r="BX17" s="53"/>
      <c r="BY17" s="26"/>
      <c r="BZ17" s="26"/>
      <c r="CA17" s="26">
        <v>1</v>
      </c>
      <c r="CB17" s="26"/>
      <c r="CC17" s="26"/>
      <c r="CD17" s="26"/>
      <c r="CE17" s="26">
        <v>1</v>
      </c>
      <c r="CF17" s="26">
        <v>1</v>
      </c>
      <c r="CG17" s="26"/>
      <c r="CH17" s="26">
        <f>2*COUNTIF(Table2[[#This Row],[JmLP 15.10]:[Zauch 2.4.]],"*/*")</f>
        <v>28</v>
      </c>
      <c r="CI17" s="26">
        <f>Table2[[#This Row],[Kaprun]]+Table2[[#This Row],[Zauchensee]]+Table2[[#This Row],[Conobiti]]+Table2[[#This Row],[SL 4.2.]]+Table2[[#This Row],[Zauch2]]</f>
        <v>11</v>
      </c>
      <c r="CJ17" s="26">
        <f>COUNTIF(Table2[[#This Row],[CT 20.10.]:[Column2]],"&lt;3")</f>
        <v>17</v>
      </c>
      <c r="CK17" s="26">
        <f>Table6[[#This Row],[vsechny treningy]]</f>
        <v>17</v>
      </c>
      <c r="CL17" s="29">
        <f>Table6[[#This Row],[zavody]]+Table6[[#This Row],[soustredeni]]+Table6[[#This Row],[body treningy]]</f>
        <v>56</v>
      </c>
      <c r="CM17" s="30">
        <f>RANK(Table6[[#This Row],[celkem body]],CL$2:CL$23)</f>
        <v>10</v>
      </c>
    </row>
    <row r="18" spans="1:91">
      <c r="A18" s="31" t="s">
        <v>257</v>
      </c>
      <c r="B18" s="32">
        <v>2010</v>
      </c>
      <c r="C18" s="33" t="s">
        <v>204</v>
      </c>
      <c r="D18" s="17" t="s">
        <v>87</v>
      </c>
      <c r="E18" s="17" t="s">
        <v>87</v>
      </c>
      <c r="F18" s="18"/>
      <c r="G18" s="18"/>
      <c r="H18" s="18"/>
      <c r="I18" s="19" t="s">
        <v>258</v>
      </c>
      <c r="J18" s="19" t="s">
        <v>191</v>
      </c>
      <c r="K18" s="20"/>
      <c r="L18" s="19"/>
      <c r="M18" s="19"/>
      <c r="N18" s="21"/>
      <c r="O18" s="22"/>
      <c r="P18" s="23"/>
      <c r="Q18" s="22"/>
      <c r="R18" s="19" t="s">
        <v>259</v>
      </c>
      <c r="S18" s="19" t="s">
        <v>260</v>
      </c>
      <c r="T18" s="22"/>
      <c r="U18" s="22"/>
      <c r="V18" s="21"/>
      <c r="W18" s="21"/>
      <c r="X18" s="22"/>
      <c r="Y18" s="24"/>
      <c r="Z18" s="24"/>
      <c r="AA18" s="24"/>
      <c r="AB18" s="19" t="s">
        <v>159</v>
      </c>
      <c r="AC18" s="24"/>
      <c r="AD18" s="24"/>
      <c r="AE18" s="24"/>
      <c r="AF18" s="24"/>
      <c r="AG18" s="23"/>
      <c r="AH18" s="19"/>
      <c r="AI18" s="19"/>
      <c r="AJ18" s="23"/>
      <c r="AK18" s="24"/>
      <c r="AL18" s="24"/>
      <c r="AM18" s="24"/>
      <c r="AN18" s="23"/>
      <c r="AO18" s="23"/>
      <c r="AP18" s="24"/>
      <c r="AQ18" s="22"/>
      <c r="AR18" s="24"/>
      <c r="AS18" s="24"/>
      <c r="AT18" s="40">
        <v>1</v>
      </c>
      <c r="AU18" s="40">
        <v>1</v>
      </c>
      <c r="AV18" s="40">
        <v>1</v>
      </c>
      <c r="AW18" s="26"/>
      <c r="AX18" s="40">
        <v>1</v>
      </c>
      <c r="AY18" s="40" t="s">
        <v>90</v>
      </c>
      <c r="AZ18" s="26">
        <v>1</v>
      </c>
      <c r="BA18" s="26"/>
      <c r="BB18" s="26">
        <v>1</v>
      </c>
      <c r="BC18" s="26"/>
      <c r="BD18" s="26"/>
      <c r="BE18" s="26">
        <v>1</v>
      </c>
      <c r="BF18" s="27"/>
      <c r="BG18" s="26">
        <v>1</v>
      </c>
      <c r="BH18" s="26"/>
      <c r="BI18" s="26"/>
      <c r="BJ18" s="26"/>
      <c r="BK18" s="26"/>
      <c r="BL18" s="26"/>
      <c r="BM18" s="26">
        <v>1</v>
      </c>
      <c r="BN18" s="26"/>
      <c r="BO18" s="26"/>
      <c r="BP18" s="26"/>
      <c r="BQ18" s="26"/>
      <c r="BR18" s="26">
        <v>1</v>
      </c>
      <c r="BS18" s="26"/>
      <c r="BT18" s="26"/>
      <c r="BU18" s="26"/>
      <c r="BV18" s="26"/>
      <c r="BW18" s="54">
        <v>1</v>
      </c>
      <c r="BX18" s="55"/>
      <c r="BY18" s="26"/>
      <c r="BZ18" s="26"/>
      <c r="CA18" s="26"/>
      <c r="CB18" s="26"/>
      <c r="CC18" s="26"/>
      <c r="CD18" s="26"/>
      <c r="CE18" s="26">
        <v>1</v>
      </c>
      <c r="CF18" s="26"/>
      <c r="CG18" s="26"/>
      <c r="CH18" s="26">
        <f>2*COUNTIF(Table2[[#This Row],[JmLP 15.10]:[Zauch 2.4.]],"*/*")</f>
        <v>10</v>
      </c>
      <c r="CI18" s="26">
        <f>Table2[[#This Row],[Kaprun]]+Table2[[#This Row],[Zauchensee]]+Table2[[#This Row],[Conobiti]]+Table2[[#This Row],[SL 4.2.]]+Table2[[#This Row],[Zauch2]]</f>
        <v>6</v>
      </c>
      <c r="CJ18" s="26">
        <f>COUNTIF(Table2[[#This Row],[CT 20.10.]:[Column2]],"&lt;3")</f>
        <v>12</v>
      </c>
      <c r="CK18" s="26">
        <f>Table6[[#This Row],[vsechny treningy]]</f>
        <v>12</v>
      </c>
      <c r="CL18" s="29">
        <f>Table6[[#This Row],[zavody]]+Table6[[#This Row],[soustredeni]]+Table6[[#This Row],[body treningy]]</f>
        <v>28</v>
      </c>
      <c r="CM18" s="30">
        <f>RANK(Table6[[#This Row],[celkem body]],CL$2:CL$23)</f>
        <v>19</v>
      </c>
    </row>
    <row r="19" spans="1:91">
      <c r="A19" s="46" t="s">
        <v>261</v>
      </c>
      <c r="B19" s="47">
        <v>2010</v>
      </c>
      <c r="C19" s="46" t="s">
        <v>204</v>
      </c>
      <c r="D19" s="34" t="s">
        <v>87</v>
      </c>
      <c r="E19" s="34" t="s">
        <v>87</v>
      </c>
      <c r="F19" s="35" t="s">
        <v>87</v>
      </c>
      <c r="G19" s="35" t="s">
        <v>88</v>
      </c>
      <c r="H19" s="35" t="s">
        <v>87</v>
      </c>
      <c r="I19" s="36" t="s">
        <v>262</v>
      </c>
      <c r="J19" s="36" t="s">
        <v>181</v>
      </c>
      <c r="K19" s="36"/>
      <c r="L19" s="36" t="s">
        <v>263</v>
      </c>
      <c r="M19" s="37"/>
      <c r="N19" s="38"/>
      <c r="O19" s="35"/>
      <c r="P19" s="35" t="s">
        <v>259</v>
      </c>
      <c r="Q19" s="35"/>
      <c r="R19" s="37" t="s">
        <v>264</v>
      </c>
      <c r="S19" s="37" t="s">
        <v>265</v>
      </c>
      <c r="T19" s="35"/>
      <c r="U19" s="35"/>
      <c r="V19" s="38"/>
      <c r="W19" s="38"/>
      <c r="X19" s="35"/>
      <c r="Y19" s="35"/>
      <c r="Z19" s="35"/>
      <c r="AA19" s="35"/>
      <c r="AB19" s="37" t="s">
        <v>190</v>
      </c>
      <c r="AC19" s="35"/>
      <c r="AD19" s="35"/>
      <c r="AE19" s="35"/>
      <c r="AF19" s="35"/>
      <c r="AG19" s="35" t="s">
        <v>138</v>
      </c>
      <c r="AH19" s="37" t="s">
        <v>110</v>
      </c>
      <c r="AI19" s="37" t="s">
        <v>259</v>
      </c>
      <c r="AJ19" s="35" t="s">
        <v>266</v>
      </c>
      <c r="AK19" s="35"/>
      <c r="AL19" s="35"/>
      <c r="AM19" s="35"/>
      <c r="AN19" s="35"/>
      <c r="AO19" s="35"/>
      <c r="AP19" s="35"/>
      <c r="AQ19" s="35"/>
      <c r="AR19" s="35"/>
      <c r="AS19" s="35"/>
      <c r="AT19" s="16"/>
      <c r="AU19" s="16" t="s">
        <v>90</v>
      </c>
      <c r="AV19" s="16" t="s">
        <v>90</v>
      </c>
      <c r="AW19" s="26">
        <v>2</v>
      </c>
      <c r="AX19" s="16">
        <v>1</v>
      </c>
      <c r="AY19" s="16" t="s">
        <v>90</v>
      </c>
      <c r="AZ19" s="26" t="s">
        <v>90</v>
      </c>
      <c r="BA19" s="26">
        <v>2</v>
      </c>
      <c r="BB19" s="26">
        <v>1</v>
      </c>
      <c r="BC19" s="26">
        <v>2</v>
      </c>
      <c r="BD19" s="26"/>
      <c r="BE19" s="26">
        <v>1</v>
      </c>
      <c r="BF19" s="27"/>
      <c r="BG19" s="26">
        <v>1</v>
      </c>
      <c r="BH19" s="26"/>
      <c r="BI19" s="26"/>
      <c r="BJ19" s="26">
        <v>1</v>
      </c>
      <c r="BK19" s="26"/>
      <c r="BL19" s="26"/>
      <c r="BM19" s="26">
        <v>1</v>
      </c>
      <c r="BN19" s="26"/>
      <c r="BO19" s="26"/>
      <c r="BP19" s="26">
        <v>1</v>
      </c>
      <c r="BQ19" s="26"/>
      <c r="BR19" s="26">
        <v>1</v>
      </c>
      <c r="BS19" s="26"/>
      <c r="BT19" s="26"/>
      <c r="BU19" s="26"/>
      <c r="BV19" s="26"/>
      <c r="BW19" s="52">
        <v>1</v>
      </c>
      <c r="BX19" s="53"/>
      <c r="BY19" s="26"/>
      <c r="BZ19" s="26"/>
      <c r="CA19" s="26">
        <v>1</v>
      </c>
      <c r="CB19" s="26"/>
      <c r="CC19" s="26"/>
      <c r="CD19" s="26"/>
      <c r="CE19" s="26">
        <v>1</v>
      </c>
      <c r="CF19" s="26"/>
      <c r="CG19" s="26"/>
      <c r="CH19" s="26">
        <f>2*COUNTIF(Table2[[#This Row],[JmLP 15.10]:[Zauch 2.4.]],"*/*")</f>
        <v>22</v>
      </c>
      <c r="CI19" s="26">
        <f>Table2[[#This Row],[Kaprun]]+Table2[[#This Row],[Zauchensee]]+Table2[[#This Row],[Conobiti]]+Table2[[#This Row],[SL 4.2.]]+Table2[[#This Row],[Zauch2]]</f>
        <v>14</v>
      </c>
      <c r="CJ19" s="26">
        <f>COUNTIF(Table2[[#This Row],[CT 20.10.]:[Column2]],"&lt;3")</f>
        <v>14</v>
      </c>
      <c r="CK19" s="26">
        <f>Table6[[#This Row],[vsechny treningy]]</f>
        <v>14</v>
      </c>
      <c r="CL19" s="29">
        <f>Table6[[#This Row],[zavody]]+Table6[[#This Row],[soustredeni]]+Table6[[#This Row],[body treningy]]</f>
        <v>50</v>
      </c>
      <c r="CM19" s="30">
        <f>RANK(Table6[[#This Row],[celkem body]],CL$2:CL$23)</f>
        <v>12</v>
      </c>
    </row>
    <row r="20" spans="1:91">
      <c r="A20" s="31" t="s">
        <v>267</v>
      </c>
      <c r="B20" s="32">
        <v>2010</v>
      </c>
      <c r="C20" s="33" t="s">
        <v>204</v>
      </c>
      <c r="D20" s="17" t="s">
        <v>87</v>
      </c>
      <c r="E20" s="17"/>
      <c r="F20" s="18" t="s">
        <v>87</v>
      </c>
      <c r="G20" s="18"/>
      <c r="H20" s="18"/>
      <c r="I20" s="19"/>
      <c r="J20" s="19"/>
      <c r="K20" s="20"/>
      <c r="L20" s="19"/>
      <c r="M20" s="19" t="s">
        <v>150</v>
      </c>
      <c r="N20" s="21"/>
      <c r="O20" s="22"/>
      <c r="P20" s="23" t="s">
        <v>161</v>
      </c>
      <c r="Q20" s="22"/>
      <c r="R20" s="19"/>
      <c r="S20" s="19" t="s">
        <v>159</v>
      </c>
      <c r="T20" s="22"/>
      <c r="U20" s="22"/>
      <c r="V20" s="21"/>
      <c r="W20" s="21"/>
      <c r="X20" s="22"/>
      <c r="Y20" s="24"/>
      <c r="Z20" s="24"/>
      <c r="AA20" s="24"/>
      <c r="AB20" s="19" t="s">
        <v>265</v>
      </c>
      <c r="AC20" s="24"/>
      <c r="AD20" s="24"/>
      <c r="AE20" s="24"/>
      <c r="AF20" s="24"/>
      <c r="AG20" s="23"/>
      <c r="AH20" s="19" t="s">
        <v>256</v>
      </c>
      <c r="AI20" s="19" t="s">
        <v>264</v>
      </c>
      <c r="AJ20" s="23"/>
      <c r="AK20" s="24"/>
      <c r="AL20" s="24"/>
      <c r="AM20" s="24" t="s">
        <v>268</v>
      </c>
      <c r="AN20" s="23" t="s">
        <v>140</v>
      </c>
      <c r="AO20" s="23"/>
      <c r="AP20" s="24"/>
      <c r="AQ20" s="22"/>
      <c r="AR20" s="24"/>
      <c r="AS20" s="24"/>
      <c r="AT20" s="40">
        <v>1</v>
      </c>
      <c r="AU20" s="40">
        <v>1</v>
      </c>
      <c r="AV20" s="40">
        <v>1</v>
      </c>
      <c r="AW20" s="26"/>
      <c r="AX20" s="40" t="s">
        <v>90</v>
      </c>
      <c r="AY20" s="40" t="s">
        <v>90</v>
      </c>
      <c r="AZ20" s="26">
        <v>1</v>
      </c>
      <c r="BA20" s="26"/>
      <c r="BB20" s="26"/>
      <c r="BC20" s="26"/>
      <c r="BD20" s="26"/>
      <c r="BE20" s="26">
        <v>1</v>
      </c>
      <c r="BF20" s="27"/>
      <c r="BG20" s="26">
        <v>1</v>
      </c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54">
        <v>1</v>
      </c>
      <c r="BX20" s="55"/>
      <c r="BY20" s="26"/>
      <c r="BZ20" s="26"/>
      <c r="CA20" s="26"/>
      <c r="CB20" s="26"/>
      <c r="CC20" s="26"/>
      <c r="CD20" s="26"/>
      <c r="CE20" s="26">
        <v>1</v>
      </c>
      <c r="CF20" s="26">
        <v>1</v>
      </c>
      <c r="CG20" s="26"/>
      <c r="CH20" s="26">
        <f>2*COUNTIF(Table2[[#This Row],[JmLP 15.10]:[Zauch 2.4.]],"*/*")</f>
        <v>16</v>
      </c>
      <c r="CI20" s="26">
        <f>Table2[[#This Row],[Kaprun]]+Table2[[#This Row],[Zauchensee]]+Table2[[#This Row],[Conobiti]]+Table2[[#This Row],[SL 4.2.]]+Table2[[#This Row],[Zauch2]]</f>
        <v>6</v>
      </c>
      <c r="CJ20" s="26">
        <f>COUNTIF(Table2[[#This Row],[CT 20.10.]:[Column2]],"&lt;3")</f>
        <v>9</v>
      </c>
      <c r="CK20" s="26">
        <f>Table6[[#This Row],[vsechny treningy]]</f>
        <v>9</v>
      </c>
      <c r="CL20" s="29">
        <f>Table6[[#This Row],[zavody]]+Table6[[#This Row],[soustredeni]]+Table6[[#This Row],[body treningy]]</f>
        <v>31</v>
      </c>
      <c r="CM20" s="30">
        <f>RANK(Table6[[#This Row],[celkem body]],CL$2:CL$23)</f>
        <v>17</v>
      </c>
    </row>
    <row r="21" spans="1:91">
      <c r="A21" s="46" t="s">
        <v>269</v>
      </c>
      <c r="B21" s="47">
        <v>2011</v>
      </c>
      <c r="C21" s="46" t="s">
        <v>204</v>
      </c>
      <c r="D21" s="34"/>
      <c r="E21" s="34" t="s">
        <v>87</v>
      </c>
      <c r="F21" s="35"/>
      <c r="G21" s="35" t="s">
        <v>88</v>
      </c>
      <c r="H21" s="35" t="s">
        <v>87</v>
      </c>
      <c r="I21" s="36" t="s">
        <v>247</v>
      </c>
      <c r="J21" s="36" t="s">
        <v>125</v>
      </c>
      <c r="K21" s="36"/>
      <c r="L21" s="36" t="s">
        <v>270</v>
      </c>
      <c r="M21" s="37" t="s">
        <v>220</v>
      </c>
      <c r="N21" s="38"/>
      <c r="O21" s="35"/>
      <c r="P21" s="35" t="s">
        <v>141</v>
      </c>
      <c r="Q21" s="35"/>
      <c r="R21" s="37" t="s">
        <v>264</v>
      </c>
      <c r="S21" s="37" t="s">
        <v>271</v>
      </c>
      <c r="T21" s="35"/>
      <c r="U21" s="35"/>
      <c r="V21" s="38"/>
      <c r="W21" s="38"/>
      <c r="X21" s="35"/>
      <c r="Y21" s="35"/>
      <c r="Z21" s="35"/>
      <c r="AA21" s="35"/>
      <c r="AB21" s="37" t="s">
        <v>272</v>
      </c>
      <c r="AC21" s="35"/>
      <c r="AD21" s="35"/>
      <c r="AE21" s="35"/>
      <c r="AF21" s="35"/>
      <c r="AG21" s="35" t="s">
        <v>147</v>
      </c>
      <c r="AH21" s="37" t="s">
        <v>142</v>
      </c>
      <c r="AI21" s="37" t="s">
        <v>125</v>
      </c>
      <c r="AJ21" s="35" t="s">
        <v>205</v>
      </c>
      <c r="AK21" s="35"/>
      <c r="AL21" s="35"/>
      <c r="AM21" s="35"/>
      <c r="AN21" s="35" t="s">
        <v>273</v>
      </c>
      <c r="AO21" s="35" t="s">
        <v>191</v>
      </c>
      <c r="AP21" s="35"/>
      <c r="AQ21" s="35"/>
      <c r="AR21" s="35"/>
      <c r="AS21" s="35"/>
      <c r="AT21" s="16">
        <v>1</v>
      </c>
      <c r="AU21" s="16">
        <v>1</v>
      </c>
      <c r="AV21" s="16">
        <v>1</v>
      </c>
      <c r="AW21" s="26"/>
      <c r="AX21" s="16">
        <v>1</v>
      </c>
      <c r="AY21" s="16">
        <v>1</v>
      </c>
      <c r="AZ21" s="26">
        <v>1</v>
      </c>
      <c r="BA21" s="26"/>
      <c r="BB21" s="26">
        <v>1</v>
      </c>
      <c r="BC21" s="26"/>
      <c r="BD21" s="26"/>
      <c r="BE21" s="26">
        <v>1</v>
      </c>
      <c r="BF21" s="27"/>
      <c r="BG21" s="26">
        <v>1</v>
      </c>
      <c r="BH21" s="26"/>
      <c r="BI21" s="26"/>
      <c r="BJ21" s="26">
        <v>1</v>
      </c>
      <c r="BK21" s="26"/>
      <c r="BL21" s="26"/>
      <c r="BM21" s="26">
        <v>1</v>
      </c>
      <c r="BN21" s="26"/>
      <c r="BO21" s="26"/>
      <c r="BP21" s="26">
        <v>1</v>
      </c>
      <c r="BQ21" s="26"/>
      <c r="BR21" s="26">
        <v>1</v>
      </c>
      <c r="BS21" s="26"/>
      <c r="BT21" s="26"/>
      <c r="BU21" s="26"/>
      <c r="BV21" s="26"/>
      <c r="BW21" s="52">
        <v>1</v>
      </c>
      <c r="BX21" s="53"/>
      <c r="BY21" s="26"/>
      <c r="BZ21" s="26"/>
      <c r="CA21" s="26">
        <v>1</v>
      </c>
      <c r="CB21" s="26"/>
      <c r="CC21" s="26"/>
      <c r="CD21" s="26"/>
      <c r="CE21" s="26">
        <v>1</v>
      </c>
      <c r="CF21" s="26">
        <v>1</v>
      </c>
      <c r="CG21" s="26"/>
      <c r="CH21" s="26">
        <f>2*COUNTIF(Table2[[#This Row],[JmLP 15.10]:[Zauch 2.4.]],"*/*")</f>
        <v>28</v>
      </c>
      <c r="CI21" s="26">
        <f>Table2[[#This Row],[Kaprun]]+Table2[[#This Row],[Zauchensee]]+Table2[[#This Row],[Conobiti]]+Table2[[#This Row],[SL 4.2.]]+Table2[[#This Row],[Zauch2]]</f>
        <v>8</v>
      </c>
      <c r="CJ21" s="26">
        <f>COUNTIF(Table2[[#This Row],[CT 20.10.]:[Column2]],"&lt;3")</f>
        <v>17</v>
      </c>
      <c r="CK21" s="26">
        <f>Table6[[#This Row],[vsechny treningy]]</f>
        <v>17</v>
      </c>
      <c r="CL21" s="29">
        <f>Table6[[#This Row],[zavody]]+Table6[[#This Row],[soustredeni]]+Table6[[#This Row],[body treningy]]</f>
        <v>53</v>
      </c>
      <c r="CM21" s="30">
        <f>RANK(Table6[[#This Row],[celkem body]],CL$2:CL$23)</f>
        <v>11</v>
      </c>
    </row>
    <row r="22" spans="1:91">
      <c r="A22" s="31" t="s">
        <v>274</v>
      </c>
      <c r="B22" s="32">
        <v>2012</v>
      </c>
      <c r="C22" s="33" t="s">
        <v>204</v>
      </c>
      <c r="D22" s="56" t="s">
        <v>87</v>
      </c>
      <c r="E22" s="56" t="s">
        <v>87</v>
      </c>
      <c r="F22" s="56" t="s">
        <v>87</v>
      </c>
      <c r="G22" s="18"/>
      <c r="H22" s="18"/>
      <c r="I22" s="57" t="s">
        <v>275</v>
      </c>
      <c r="J22" s="57"/>
      <c r="K22" s="58"/>
      <c r="L22" s="57" t="s">
        <v>115</v>
      </c>
      <c r="M22" s="19"/>
      <c r="N22" s="21"/>
      <c r="O22" s="22"/>
      <c r="P22" s="23"/>
      <c r="Q22" s="22"/>
      <c r="R22" s="19" t="s">
        <v>168</v>
      </c>
      <c r="S22" s="19" t="s">
        <v>202</v>
      </c>
      <c r="T22" s="22"/>
      <c r="U22" s="22"/>
      <c r="V22" s="21"/>
      <c r="W22" s="21"/>
      <c r="X22" s="22"/>
      <c r="Y22" s="24"/>
      <c r="Z22" s="24"/>
      <c r="AA22" s="24"/>
      <c r="AB22" s="19" t="s">
        <v>276</v>
      </c>
      <c r="AC22" s="24"/>
      <c r="AD22" s="24"/>
      <c r="AE22" s="24"/>
      <c r="AF22" s="24"/>
      <c r="AG22" s="23"/>
      <c r="AH22" s="19"/>
      <c r="AI22" s="19"/>
      <c r="AJ22" s="23"/>
      <c r="AK22" s="24"/>
      <c r="AL22" s="24"/>
      <c r="AM22" s="24"/>
      <c r="AN22" s="23"/>
      <c r="AO22" s="23"/>
      <c r="AP22" s="24"/>
      <c r="AQ22" s="22"/>
      <c r="AR22" s="24"/>
      <c r="AS22" s="24"/>
      <c r="AT22" s="40"/>
      <c r="AU22" s="40"/>
      <c r="AV22" s="40"/>
      <c r="AW22" s="26"/>
      <c r="AX22" s="40"/>
      <c r="AY22" s="40"/>
      <c r="AZ22" s="26">
        <v>1</v>
      </c>
      <c r="BA22" s="26"/>
      <c r="BB22" s="26"/>
      <c r="BC22" s="26"/>
      <c r="BD22" s="26"/>
      <c r="BE22" s="26" t="s">
        <v>90</v>
      </c>
      <c r="BF22" s="27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54">
        <v>1</v>
      </c>
      <c r="BX22" s="55"/>
      <c r="BY22" s="26"/>
      <c r="BZ22" s="26"/>
      <c r="CA22" s="26"/>
      <c r="CB22" s="26"/>
      <c r="CC22" s="26"/>
      <c r="CD22" s="26"/>
      <c r="CE22" s="26"/>
      <c r="CF22" s="26"/>
      <c r="CG22" s="26"/>
      <c r="CH22" s="26">
        <f>2*COUNTIF(Table2[[#This Row],[JmLP 15.10]:[Zauch 2.4.]],"*/*")</f>
        <v>10</v>
      </c>
      <c r="CI22" s="26">
        <f>Table2[[#This Row],[Kaprun]]+Table2[[#This Row],[Zauchensee]]+Table2[[#This Row],[Conobiti]]+Table2[[#This Row],[SL 4.2.]]+Table2[[#This Row],[Zauch2]]</f>
        <v>9</v>
      </c>
      <c r="CJ22" s="26">
        <f>COUNTIF(Table2[[#This Row],[CT 20.10.]:[Column2]],"&lt;3")</f>
        <v>2</v>
      </c>
      <c r="CK22" s="26">
        <f>Table6[[#This Row],[vsechny treningy]]</f>
        <v>2</v>
      </c>
      <c r="CL22" s="29">
        <f>Table6[[#This Row],[zavody]]+Table6[[#This Row],[soustredeni]]+Table6[[#This Row],[body treningy]]</f>
        <v>21</v>
      </c>
      <c r="CM22" s="30">
        <f>RANK(Table6[[#This Row],[celkem body]],CL$2:CL$23)</f>
        <v>22</v>
      </c>
    </row>
    <row r="23" spans="1:91">
      <c r="A23" s="56" t="s">
        <v>277</v>
      </c>
      <c r="B23" s="59">
        <v>2012</v>
      </c>
      <c r="C23" s="56" t="s">
        <v>204</v>
      </c>
      <c r="D23" s="56"/>
      <c r="E23" s="56"/>
      <c r="F23" s="56"/>
      <c r="G23" s="56"/>
      <c r="H23" s="35"/>
      <c r="I23" s="60" t="s">
        <v>179</v>
      </c>
      <c r="J23" s="60" t="s">
        <v>169</v>
      </c>
      <c r="K23" s="60"/>
      <c r="L23" s="60" t="s">
        <v>131</v>
      </c>
      <c r="M23" s="37"/>
      <c r="N23" s="38"/>
      <c r="O23" s="35"/>
      <c r="P23" s="35"/>
      <c r="Q23" s="35"/>
      <c r="R23" s="37" t="s">
        <v>150</v>
      </c>
      <c r="S23" s="37" t="s">
        <v>91</v>
      </c>
      <c r="T23" s="61"/>
      <c r="U23" s="61"/>
      <c r="V23" s="38"/>
      <c r="W23" s="61"/>
      <c r="X23" s="61"/>
      <c r="Y23" s="35"/>
      <c r="Z23" s="35"/>
      <c r="AA23" s="35"/>
      <c r="AB23" s="37" t="s">
        <v>278</v>
      </c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61"/>
      <c r="AR23" s="61"/>
      <c r="AS23" s="61"/>
      <c r="AT23" s="16">
        <v>1</v>
      </c>
      <c r="AU23" s="62">
        <v>1</v>
      </c>
      <c r="AV23" s="62">
        <v>1</v>
      </c>
      <c r="AW23" s="26"/>
      <c r="AX23" s="62" t="s">
        <v>90</v>
      </c>
      <c r="AY23" s="62" t="s">
        <v>90</v>
      </c>
      <c r="AZ23" s="26">
        <v>1</v>
      </c>
      <c r="BA23" s="26"/>
      <c r="BB23" s="26">
        <v>1</v>
      </c>
      <c r="BC23" s="26"/>
      <c r="BD23" s="26"/>
      <c r="BE23" s="26">
        <v>1</v>
      </c>
      <c r="BF23" s="27"/>
      <c r="BG23" s="26">
        <v>1</v>
      </c>
      <c r="BH23" s="26"/>
      <c r="BI23" s="26"/>
      <c r="BJ23" s="26"/>
      <c r="BK23" s="26"/>
      <c r="BL23" s="26"/>
      <c r="BM23" s="26">
        <v>1</v>
      </c>
      <c r="BN23" s="26"/>
      <c r="BO23" s="26"/>
      <c r="BP23" s="26"/>
      <c r="BQ23" s="26"/>
      <c r="BR23" s="26">
        <v>1</v>
      </c>
      <c r="BS23" s="26"/>
      <c r="BT23" s="26"/>
      <c r="BU23" s="26"/>
      <c r="BV23" s="26"/>
      <c r="BW23" s="63">
        <v>1</v>
      </c>
      <c r="BX23" s="53"/>
      <c r="BY23" s="26"/>
      <c r="BZ23" s="26"/>
      <c r="CA23" s="26"/>
      <c r="CB23" s="26"/>
      <c r="CC23" s="26"/>
      <c r="CD23" s="26"/>
      <c r="CE23" s="26">
        <v>1</v>
      </c>
      <c r="CF23" s="26"/>
      <c r="CG23" s="26"/>
      <c r="CH23" s="64">
        <f>2*COUNTIF(Table2[[#This Row],[JmLP 15.10]:[Zauch 2.4.]],"*/*")</f>
        <v>12</v>
      </c>
      <c r="CI23" s="64">
        <f>Table2[[#This Row],[Kaprun]]+Table2[[#This Row],[Zauchensee]]+Table2[[#This Row],[Conobiti]]+Table2[[#This Row],[SL 4.2.]]+Table2[[#This Row],[Zauch2]]</f>
        <v>0</v>
      </c>
      <c r="CJ23" s="64">
        <f>COUNTIF(Table2[[#This Row],[CT 20.10.]:[Column2]],"&lt;3")</f>
        <v>11</v>
      </c>
      <c r="CK23" s="64">
        <f>Table6[[#This Row],[vsechny treningy]]</f>
        <v>11</v>
      </c>
      <c r="CL23" s="64">
        <f>Table6[[#This Row],[zavody]]+Table6[[#This Row],[soustredeni]]+Table6[[#This Row],[body treningy]]</f>
        <v>23</v>
      </c>
      <c r="CM23" s="30">
        <f>RANK(Table6[[#This Row],[celkem body]],CL$2:CL$23)</f>
        <v>20</v>
      </c>
    </row>
    <row r="25" spans="1:91">
      <c r="B25" s="65" t="s">
        <v>116</v>
      </c>
      <c r="C25" s="66" t="s">
        <v>279</v>
      </c>
    </row>
  </sheetData>
  <conditionalFormatting sqref="AT2:AT23 AU2:AZ11 BD2:BF10 BB2:BB10 BC3:BC11 BA3:BA11 BH2:BH10">
    <cfRule type="containsText" dxfId="183" priority="44" operator="containsText" text="X">
      <formula>NOT(ISERROR(SEARCH("X",AT2)))</formula>
    </cfRule>
  </conditionalFormatting>
  <conditionalFormatting sqref="AT1:AT23 AU1:AU11 AV2:AZ11 BB2:BB10 BC3:BC11 BA3:BA11 BF1:BH1 BD2:BF10 BH2:BH10">
    <cfRule type="cellIs" dxfId="181" priority="43" operator="between">
      <formula>1</formula>
      <formula>2</formula>
    </cfRule>
  </conditionalFormatting>
  <conditionalFormatting sqref="AU12:AU23">
    <cfRule type="containsText" dxfId="179" priority="42" operator="containsText" text="X">
      <formula>NOT(ISERROR(SEARCH("X",AU12)))</formula>
    </cfRule>
  </conditionalFormatting>
  <conditionalFormatting sqref="AU12:AU23">
    <cfRule type="cellIs" dxfId="177" priority="41" operator="between">
      <formula>1</formula>
      <formula>2</formula>
    </cfRule>
  </conditionalFormatting>
  <conditionalFormatting sqref="AW12:AW23 BC2 BD11:BH11 BB11 BA2">
    <cfRule type="containsText" dxfId="175" priority="40" operator="containsText" text="X">
      <formula>NOT(ISERROR(SEARCH("X",AW2)))</formula>
    </cfRule>
  </conditionalFormatting>
  <conditionalFormatting sqref="AV1:BE1 AW12:AW23 BC2 BD11:BH11 BB11 BA2">
    <cfRule type="cellIs" dxfId="173" priority="39" operator="between">
      <formula>1</formula>
      <formula>2</formula>
    </cfRule>
  </conditionalFormatting>
  <conditionalFormatting sqref="AV12:AV23">
    <cfRule type="containsText" dxfId="171" priority="38" operator="containsText" text="X">
      <formula>NOT(ISERROR(SEARCH("X",AV12)))</formula>
    </cfRule>
  </conditionalFormatting>
  <conditionalFormatting sqref="AV12:AV23">
    <cfRule type="cellIs" dxfId="169" priority="37" operator="between">
      <formula>1</formula>
      <formula>2</formula>
    </cfRule>
  </conditionalFormatting>
  <conditionalFormatting sqref="AX12:AY23">
    <cfRule type="containsText" dxfId="167" priority="36" operator="containsText" text="X">
      <formula>NOT(ISERROR(SEARCH("X",AX12)))</formula>
    </cfRule>
  </conditionalFormatting>
  <conditionalFormatting sqref="AX12:AY23">
    <cfRule type="cellIs" dxfId="165" priority="35" operator="between">
      <formula>1</formula>
      <formula>2</formula>
    </cfRule>
  </conditionalFormatting>
  <conditionalFormatting sqref="AZ18:BF23 AZ12:BC17 BE12:BF17 BH12:BH23">
    <cfRule type="containsText" dxfId="163" priority="34" operator="containsText" text="X">
      <formula>NOT(ISERROR(SEARCH("X",AZ12)))</formula>
    </cfRule>
  </conditionalFormatting>
  <conditionalFormatting sqref="AZ18:BF23 AZ12:BC17 BE12:BF17 BH12:BH23">
    <cfRule type="cellIs" dxfId="161" priority="33" operator="between">
      <formula>1</formula>
      <formula>2</formula>
    </cfRule>
  </conditionalFormatting>
  <conditionalFormatting sqref="BD12:BD17">
    <cfRule type="containsText" dxfId="159" priority="32" operator="containsText" text="X">
      <formula>NOT(ISERROR(SEARCH("X",BD12)))</formula>
    </cfRule>
  </conditionalFormatting>
  <conditionalFormatting sqref="BD12:BD17">
    <cfRule type="cellIs" dxfId="157" priority="31" operator="between">
      <formula>1</formula>
      <formula>2</formula>
    </cfRule>
  </conditionalFormatting>
  <conditionalFormatting sqref="BI12:BQ23 BI2:BJ10 BL2:BN10 CG2:CG23 BI11:BP11">
    <cfRule type="containsText" dxfId="155" priority="30" operator="containsText" text="X">
      <formula>NOT(ISERROR(SEARCH("X",BI2)))</formula>
    </cfRule>
  </conditionalFormatting>
  <conditionalFormatting sqref="BI1:BN1 BI12:BQ23 BI2:BJ10 BL2:BN10 CG1:CG23 BI11:BP11">
    <cfRule type="cellIs" dxfId="153" priority="29" operator="between">
      <formula>1</formula>
      <formula>2</formula>
    </cfRule>
  </conditionalFormatting>
  <conditionalFormatting sqref="BG12:BG23">
    <cfRule type="containsText" dxfId="151" priority="28" operator="containsText" text="X">
      <formula>NOT(ISERROR(SEARCH("X",BG12)))</formula>
    </cfRule>
  </conditionalFormatting>
  <conditionalFormatting sqref="BG12:BG23">
    <cfRule type="cellIs" dxfId="149" priority="27" operator="between">
      <formula>1</formula>
      <formula>2</formula>
    </cfRule>
  </conditionalFormatting>
  <conditionalFormatting sqref="BG2:BG10">
    <cfRule type="containsText" dxfId="147" priority="26" operator="containsText" text="X">
      <formula>NOT(ISERROR(SEARCH("X",BG2)))</formula>
    </cfRule>
  </conditionalFormatting>
  <conditionalFormatting sqref="BG2:BG10">
    <cfRule type="cellIs" dxfId="145" priority="25" operator="between">
      <formula>1</formula>
      <formula>2</formula>
    </cfRule>
  </conditionalFormatting>
  <conditionalFormatting sqref="BK2:BK10">
    <cfRule type="containsText" dxfId="143" priority="24" operator="containsText" text="X">
      <formula>NOT(ISERROR(SEARCH("X",BK2)))</formula>
    </cfRule>
  </conditionalFormatting>
  <conditionalFormatting sqref="BK2:BK10">
    <cfRule type="cellIs" dxfId="141" priority="23" operator="between">
      <formula>1</formula>
      <formula>2</formula>
    </cfRule>
  </conditionalFormatting>
  <conditionalFormatting sqref="BO2:BP10">
    <cfRule type="containsText" dxfId="139" priority="22" operator="containsText" text="X">
      <formula>NOT(ISERROR(SEARCH("X",BO2)))</formula>
    </cfRule>
  </conditionalFormatting>
  <conditionalFormatting sqref="BO1:BP10">
    <cfRule type="cellIs" dxfId="137" priority="21" operator="between">
      <formula>1</formula>
      <formula>2</formula>
    </cfRule>
  </conditionalFormatting>
  <conditionalFormatting sqref="BR12:BU23 BR2:BR11 BT3:BU11">
    <cfRule type="containsText" dxfId="135" priority="20" operator="containsText" text="X">
      <formula>NOT(ISERROR(SEARCH("X",BR2)))</formula>
    </cfRule>
  </conditionalFormatting>
  <conditionalFormatting sqref="BR12:BU23 BR1:BR11 BT3:BU11">
    <cfRule type="cellIs" dxfId="133" priority="19" operator="between">
      <formula>1</formula>
      <formula>2</formula>
    </cfRule>
  </conditionalFormatting>
  <conditionalFormatting sqref="BQ2:BQ11">
    <cfRule type="containsText" dxfId="131" priority="18" operator="containsText" text="X">
      <formula>NOT(ISERROR(SEARCH("X",BQ2)))</formula>
    </cfRule>
  </conditionalFormatting>
  <conditionalFormatting sqref="BQ1:BQ11">
    <cfRule type="cellIs" dxfId="129" priority="17" operator="between">
      <formula>1</formula>
      <formula>2</formula>
    </cfRule>
  </conditionalFormatting>
  <conditionalFormatting sqref="BT2:BU2">
    <cfRule type="containsText" dxfId="127" priority="16" operator="containsText" text="X">
      <formula>NOT(ISERROR(SEARCH("X",BT2)))</formula>
    </cfRule>
  </conditionalFormatting>
  <conditionalFormatting sqref="BT1:BU2">
    <cfRule type="cellIs" dxfId="125" priority="15" operator="between">
      <formula>1</formula>
      <formula>2</formula>
    </cfRule>
  </conditionalFormatting>
  <conditionalFormatting sqref="BV12:BY12 BV13:BV23 BY23:CC23 BY13:BY22 BV2:BW11 BY2:BY11">
    <cfRule type="containsText" dxfId="123" priority="14" operator="containsText" text="X">
      <formula>NOT(ISERROR(SEARCH("X",BV2)))</formula>
    </cfRule>
  </conditionalFormatting>
  <conditionalFormatting sqref="BV12:BY12 BV13:BV23 BY23:CC23 BY13:BY22 BV1:BW11 BY1:BY11">
    <cfRule type="cellIs" dxfId="121" priority="13" operator="between">
      <formula>1</formula>
      <formula>2</formula>
    </cfRule>
  </conditionalFormatting>
  <conditionalFormatting sqref="BW13:BX23">
    <cfRule type="containsText" dxfId="119" priority="12" operator="containsText" text="X">
      <formula>NOT(ISERROR(SEARCH("X",BW13)))</formula>
    </cfRule>
  </conditionalFormatting>
  <conditionalFormatting sqref="BW13:BX23">
    <cfRule type="cellIs" dxfId="117" priority="11" operator="between">
      <formula>1</formula>
      <formula>2</formula>
    </cfRule>
  </conditionalFormatting>
  <conditionalFormatting sqref="BZ12:CC22 BZ2:CA11">
    <cfRule type="containsText" dxfId="115" priority="10" operator="containsText" text="X">
      <formula>NOT(ISERROR(SEARCH("X",BZ2)))</formula>
    </cfRule>
  </conditionalFormatting>
  <conditionalFormatting sqref="BZ12:CC22 BZ1:CA11">
    <cfRule type="cellIs" dxfId="113" priority="9" operator="between">
      <formula>1</formula>
      <formula>2</formula>
    </cfRule>
  </conditionalFormatting>
  <conditionalFormatting sqref="CB2:CB11">
    <cfRule type="containsText" dxfId="111" priority="6" operator="containsText" text="X">
      <formula>NOT(ISERROR(SEARCH("X",CB2)))</formula>
    </cfRule>
  </conditionalFormatting>
  <conditionalFormatting sqref="CB1:CB11">
    <cfRule type="cellIs" dxfId="109" priority="5" operator="between">
      <formula>1</formula>
      <formula>2</formula>
    </cfRule>
  </conditionalFormatting>
  <conditionalFormatting sqref="BX2:BX11">
    <cfRule type="containsText" dxfId="107" priority="8" operator="containsText" text="X">
      <formula>NOT(ISERROR(SEARCH("X",BX2)))</formula>
    </cfRule>
  </conditionalFormatting>
  <conditionalFormatting sqref="BX1:BX11">
    <cfRule type="cellIs" dxfId="105" priority="7" operator="between">
      <formula>1</formula>
      <formula>2</formula>
    </cfRule>
  </conditionalFormatting>
  <conditionalFormatting sqref="CC2:CC11">
    <cfRule type="containsText" dxfId="103" priority="4" operator="containsText" text="X">
      <formula>NOT(ISERROR(SEARCH("X",CC2)))</formula>
    </cfRule>
  </conditionalFormatting>
  <conditionalFormatting sqref="CC1:CC11">
    <cfRule type="cellIs" dxfId="101" priority="3" operator="between">
      <formula>1</formula>
      <formula>2</formula>
    </cfRule>
  </conditionalFormatting>
  <conditionalFormatting sqref="CD2:CF23">
    <cfRule type="containsText" dxfId="99" priority="2" operator="containsText" text="X">
      <formula>NOT(ISERROR(SEARCH("X",CD2)))</formula>
    </cfRule>
  </conditionalFormatting>
  <conditionalFormatting sqref="CD1:CF23">
    <cfRule type="cellIs" dxfId="97" priority="1" operator="between">
      <formula>1</formula>
      <formula>2</formula>
    </cfRule>
  </conditionalFormatting>
  <pageMargins left="0.75" right="0.75" top="1" bottom="1" header="0.5" footer="0.5"/>
  <pageSetup paperSize="9" orientation="portrait" horizontalDpi="4294967292" verticalDpi="4294967292"/>
  <tableParts count="2">
    <tablePart r:id="rId1"/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dcterms:created xsi:type="dcterms:W3CDTF">2017-03-13T22:28:30Z</dcterms:created>
  <dcterms:modified xsi:type="dcterms:W3CDTF">2017-04-07T13:21:51Z</dcterms:modified>
</cp:coreProperties>
</file>