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6060" tabRatio="500"/>
  </bookViews>
  <sheets>
    <sheet name="aktivita" sheetId="4" r:id="rId1"/>
    <sheet name="zavody" sheetId="1" r:id="rId2"/>
    <sheet name="treninky" sheetId="2" r:id="rId3"/>
    <sheet name="soustredeni" sheetId="3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26" i="1" l="1"/>
  <c r="C26" i="4"/>
  <c r="AJ26" i="2"/>
  <c r="AL26" i="2"/>
  <c r="D26" i="4"/>
  <c r="E26" i="4"/>
  <c r="F26" i="4"/>
  <c r="AC2" i="1"/>
  <c r="C2" i="4"/>
  <c r="AJ2" i="2"/>
  <c r="AL2" i="2"/>
  <c r="D2" i="4"/>
  <c r="E2" i="4"/>
  <c r="F2" i="4"/>
  <c r="AC3" i="1"/>
  <c r="C3" i="4"/>
  <c r="AJ3" i="2"/>
  <c r="AL3" i="2"/>
  <c r="D3" i="4"/>
  <c r="E3" i="4"/>
  <c r="F3" i="4"/>
  <c r="AC4" i="1"/>
  <c r="C4" i="4"/>
  <c r="AJ4" i="2"/>
  <c r="AL4" i="2"/>
  <c r="D4" i="4"/>
  <c r="E4" i="4"/>
  <c r="F4" i="4"/>
  <c r="AC5" i="1"/>
  <c r="C5" i="4"/>
  <c r="AJ5" i="2"/>
  <c r="AL5" i="2"/>
  <c r="D5" i="4"/>
  <c r="E5" i="4"/>
  <c r="F5" i="4"/>
  <c r="AC6" i="1"/>
  <c r="C6" i="4"/>
  <c r="AJ6" i="2"/>
  <c r="AL6" i="2"/>
  <c r="D6" i="4"/>
  <c r="E6" i="4"/>
  <c r="F6" i="4"/>
  <c r="AC7" i="1"/>
  <c r="C7" i="4"/>
  <c r="AJ7" i="2"/>
  <c r="AL7" i="2"/>
  <c r="D7" i="4"/>
  <c r="E7" i="4"/>
  <c r="F7" i="4"/>
  <c r="AC8" i="1"/>
  <c r="C8" i="4"/>
  <c r="AJ8" i="2"/>
  <c r="AL8" i="2"/>
  <c r="D8" i="4"/>
  <c r="E8" i="4"/>
  <c r="F8" i="4"/>
  <c r="AC9" i="1"/>
  <c r="C9" i="4"/>
  <c r="AJ9" i="2"/>
  <c r="AL9" i="2"/>
  <c r="D9" i="4"/>
  <c r="E9" i="4"/>
  <c r="F9" i="4"/>
  <c r="AC10" i="1"/>
  <c r="C10" i="4"/>
  <c r="AJ10" i="2"/>
  <c r="AL10" i="2"/>
  <c r="D10" i="4"/>
  <c r="E10" i="4"/>
  <c r="F10" i="4"/>
  <c r="AC11" i="1"/>
  <c r="C11" i="4"/>
  <c r="AJ11" i="2"/>
  <c r="AL11" i="2"/>
  <c r="D11" i="4"/>
  <c r="E11" i="4"/>
  <c r="F11" i="4"/>
  <c r="AC12" i="1"/>
  <c r="C12" i="4"/>
  <c r="AJ12" i="2"/>
  <c r="AL12" i="2"/>
  <c r="D12" i="4"/>
  <c r="E12" i="4"/>
  <c r="F12" i="4"/>
  <c r="AC13" i="1"/>
  <c r="C13" i="4"/>
  <c r="AJ13" i="2"/>
  <c r="AL13" i="2"/>
  <c r="D13" i="4"/>
  <c r="E13" i="4"/>
  <c r="F13" i="4"/>
  <c r="AC14" i="1"/>
  <c r="C14" i="4"/>
  <c r="AJ14" i="2"/>
  <c r="AL14" i="2"/>
  <c r="D14" i="4"/>
  <c r="E14" i="4"/>
  <c r="F14" i="4"/>
  <c r="AC15" i="1"/>
  <c r="C15" i="4"/>
  <c r="AJ15" i="2"/>
  <c r="AL15" i="2"/>
  <c r="D15" i="4"/>
  <c r="E15" i="4"/>
  <c r="F15" i="4"/>
  <c r="AC16" i="1"/>
  <c r="C16" i="4"/>
  <c r="AJ16" i="2"/>
  <c r="AL16" i="2"/>
  <c r="D16" i="4"/>
  <c r="E16" i="4"/>
  <c r="F16" i="4"/>
  <c r="AC17" i="1"/>
  <c r="C17" i="4"/>
  <c r="AJ17" i="2"/>
  <c r="AL17" i="2"/>
  <c r="D17" i="4"/>
  <c r="E17" i="4"/>
  <c r="F17" i="4"/>
  <c r="AC18" i="1"/>
  <c r="C18" i="4"/>
  <c r="AJ18" i="2"/>
  <c r="AL18" i="2"/>
  <c r="D18" i="4"/>
  <c r="E18" i="4"/>
  <c r="F18" i="4"/>
  <c r="AC19" i="1"/>
  <c r="C19" i="4"/>
  <c r="AJ19" i="2"/>
  <c r="AL19" i="2"/>
  <c r="D19" i="4"/>
  <c r="E19" i="4"/>
  <c r="F19" i="4"/>
  <c r="AC20" i="1"/>
  <c r="C20" i="4"/>
  <c r="AJ20" i="2"/>
  <c r="AL20" i="2"/>
  <c r="D20" i="4"/>
  <c r="E20" i="4"/>
  <c r="F20" i="4"/>
  <c r="AC21" i="1"/>
  <c r="C21" i="4"/>
  <c r="AJ21" i="2"/>
  <c r="AL21" i="2"/>
  <c r="D21" i="4"/>
  <c r="E21" i="4"/>
  <c r="F21" i="4"/>
  <c r="AC22" i="1"/>
  <c r="C22" i="4"/>
  <c r="AJ22" i="2"/>
  <c r="AL22" i="2"/>
  <c r="D22" i="4"/>
  <c r="E22" i="4"/>
  <c r="F22" i="4"/>
  <c r="AC23" i="1"/>
  <c r="C23" i="4"/>
  <c r="AJ23" i="2"/>
  <c r="AL23" i="2"/>
  <c r="D23" i="4"/>
  <c r="E23" i="4"/>
  <c r="F23" i="4"/>
  <c r="AC24" i="1"/>
  <c r="C24" i="4"/>
  <c r="AJ24" i="2"/>
  <c r="AL24" i="2"/>
  <c r="D24" i="4"/>
  <c r="E24" i="4"/>
  <c r="F24" i="4"/>
  <c r="AC25" i="1"/>
  <c r="C25" i="4"/>
  <c r="AJ25" i="2"/>
  <c r="AL25" i="2"/>
  <c r="D25" i="4"/>
  <c r="E25" i="4"/>
  <c r="F25" i="4"/>
  <c r="AC27" i="1"/>
  <c r="C27" i="4"/>
  <c r="AJ27" i="2"/>
  <c r="AL27" i="2"/>
  <c r="D27" i="4"/>
  <c r="E27" i="4"/>
  <c r="F27" i="4"/>
  <c r="AC28" i="1"/>
  <c r="C28" i="4"/>
  <c r="AJ28" i="2"/>
  <c r="AL28" i="2"/>
  <c r="D28" i="4"/>
  <c r="E28" i="4"/>
  <c r="F28" i="4"/>
  <c r="G26" i="4"/>
  <c r="AD26" i="1"/>
  <c r="M26" i="3"/>
  <c r="M15" i="3"/>
  <c r="M16" i="3"/>
  <c r="M2" i="3"/>
  <c r="M3" i="3"/>
  <c r="M4" i="3"/>
  <c r="M5" i="3"/>
  <c r="M6" i="3"/>
  <c r="M7" i="3"/>
  <c r="M8" i="3"/>
  <c r="M9" i="3"/>
  <c r="M10" i="3"/>
  <c r="M11" i="3"/>
  <c r="M12" i="3"/>
  <c r="M13" i="3"/>
  <c r="M14" i="3"/>
  <c r="M17" i="3"/>
  <c r="M18" i="3"/>
  <c r="M19" i="3"/>
  <c r="M20" i="3"/>
  <c r="M21" i="3"/>
  <c r="M22" i="3"/>
  <c r="M23" i="3"/>
  <c r="M24" i="3"/>
  <c r="M25" i="3"/>
  <c r="M27" i="3"/>
  <c r="M28" i="3"/>
  <c r="G15" i="4"/>
  <c r="G16" i="4"/>
  <c r="AD15" i="1"/>
  <c r="AD16" i="1"/>
  <c r="AM15" i="2"/>
  <c r="AM16" i="2"/>
  <c r="AJ29" i="2"/>
  <c r="AJ30" i="2"/>
  <c r="AL29" i="2"/>
  <c r="AL30" i="2"/>
  <c r="AM29" i="2"/>
  <c r="AM30" i="2"/>
  <c r="AM26" i="2"/>
  <c r="AC29" i="1"/>
  <c r="AD29" i="1"/>
  <c r="AM2" i="2"/>
  <c r="AM3" i="2"/>
  <c r="AM4" i="2"/>
  <c r="AM5" i="2"/>
  <c r="AM6" i="2"/>
  <c r="AM7" i="2"/>
  <c r="AM8" i="2"/>
  <c r="AM9" i="2"/>
  <c r="AM10" i="2"/>
  <c r="AM11" i="2"/>
  <c r="AM12" i="2"/>
  <c r="AM13" i="2"/>
  <c r="AM14" i="2"/>
  <c r="AM17" i="2"/>
  <c r="AM18" i="2"/>
  <c r="AM19" i="2"/>
  <c r="AM20" i="2"/>
  <c r="AM21" i="2"/>
  <c r="AM22" i="2"/>
  <c r="AM23" i="2"/>
  <c r="AM24" i="2"/>
  <c r="AM25" i="2"/>
  <c r="AM27" i="2"/>
  <c r="AM28" i="2"/>
  <c r="AD13" i="1"/>
  <c r="AD14" i="1"/>
  <c r="AD17" i="1"/>
  <c r="AD18" i="1"/>
  <c r="AD19" i="1"/>
  <c r="AD20" i="1"/>
  <c r="AD21" i="1"/>
  <c r="AD22" i="1"/>
  <c r="AD23" i="1"/>
  <c r="AD24" i="1"/>
  <c r="AD25" i="1"/>
  <c r="AD27" i="1"/>
  <c r="AD28" i="1"/>
  <c r="AD3" i="1"/>
  <c r="AD4" i="1"/>
  <c r="AD5" i="1"/>
  <c r="AD6" i="1"/>
  <c r="AD7" i="1"/>
  <c r="AD8" i="1"/>
  <c r="AD9" i="1"/>
  <c r="AD10" i="1"/>
  <c r="AD11" i="1"/>
  <c r="AD12" i="1"/>
  <c r="AD2" i="1"/>
  <c r="G3" i="4"/>
  <c r="G4" i="4"/>
  <c r="G5" i="4"/>
  <c r="G6" i="4"/>
  <c r="G7" i="4"/>
  <c r="G8" i="4"/>
  <c r="G9" i="4"/>
  <c r="G10" i="4"/>
  <c r="G11" i="4"/>
  <c r="G12" i="4"/>
  <c r="G13" i="4"/>
  <c r="G14" i="4"/>
  <c r="G17" i="4"/>
  <c r="G18" i="4"/>
  <c r="G19" i="4"/>
  <c r="G20" i="4"/>
  <c r="G21" i="4"/>
  <c r="G22" i="4"/>
  <c r="G23" i="4"/>
  <c r="G24" i="4"/>
  <c r="G25" i="4"/>
  <c r="G27" i="4"/>
  <c r="G28" i="4"/>
  <c r="G2" i="4"/>
</calcChain>
</file>

<file path=xl/sharedStrings.xml><?xml version="1.0" encoding="utf-8"?>
<sst xmlns="http://schemas.openxmlformats.org/spreadsheetml/2006/main" count="510" uniqueCount="206">
  <si>
    <t>Jméno</t>
  </si>
  <si>
    <t>Ročník</t>
  </si>
  <si>
    <t>Keznikl Dominik</t>
  </si>
  <si>
    <t>Pekárková Klára</t>
  </si>
  <si>
    <t>Zítka Petr</t>
  </si>
  <si>
    <t>Bělehrádková Lea</t>
  </si>
  <si>
    <t>Zítka Jakub</t>
  </si>
  <si>
    <t>Hrbáč David</t>
  </si>
  <si>
    <t>Steinhauserová Valentína</t>
  </si>
  <si>
    <t>Muzikář David</t>
  </si>
  <si>
    <t>Keznikl Tobiáš</t>
  </si>
  <si>
    <t>Coufalová Kateřina</t>
  </si>
  <si>
    <t>Polák Ondřej</t>
  </si>
  <si>
    <t>Toman Jakub</t>
  </si>
  <si>
    <t>Pantůček Václav</t>
  </si>
  <si>
    <t>Sobotková Elen</t>
  </si>
  <si>
    <t>Bednář Albert</t>
  </si>
  <si>
    <t>Polák Oliver</t>
  </si>
  <si>
    <t>Přibylová Adéla</t>
  </si>
  <si>
    <t>Rosi Ema</t>
  </si>
  <si>
    <t>Pantůčková Antonie</t>
  </si>
  <si>
    <t>Pupišík Hynek</t>
  </si>
  <si>
    <t>Sobotka Roman</t>
  </si>
  <si>
    <t>Toman Matyáš</t>
  </si>
  <si>
    <t>Vrešťálová Tereza</t>
  </si>
  <si>
    <t>Hrdová Viola</t>
  </si>
  <si>
    <t>Tuč Michal</t>
  </si>
  <si>
    <t>Lišková Ema</t>
  </si>
  <si>
    <t>Přibyl Matyáš</t>
  </si>
  <si>
    <t>Pupišíková Cecilie</t>
  </si>
  <si>
    <t>Column1</t>
  </si>
  <si>
    <t>SOUCET</t>
  </si>
  <si>
    <t>zavody</t>
  </si>
  <si>
    <t>treninky</t>
  </si>
  <si>
    <t>soustredeni</t>
  </si>
  <si>
    <t>PORADI</t>
  </si>
  <si>
    <t>Bednarova Lara</t>
  </si>
  <si>
    <t>Pribylova Matylda</t>
  </si>
  <si>
    <t>Jméno2</t>
  </si>
  <si>
    <t>uprava bodu</t>
  </si>
  <si>
    <t>UPR. SOUCET</t>
  </si>
  <si>
    <t>Polak Matous</t>
  </si>
  <si>
    <t>PORADI MYS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</si>
  <si>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</si>
  <si>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</si>
  <si>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</si>
  <si>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</si>
  <si>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</si>
  <si>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</si>
  <si>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</si>
  <si>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</si>
  <si>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</si>
  <si>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</si>
  <si>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</si>
  <si>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</si>
  <si>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</si>
  <si>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</si>
  <si>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</si>
  <si>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</si>
  <si>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</si>
  <si>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</si>
  <si>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</si>
  <si>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</si>
  <si>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</si>
  <si>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</si>
  <si>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</si>
  <si>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</si>
  <si>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</si>
  <si>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</si>
  <si>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</si>
  <si>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</si>
  <si>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</si>
  <si>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</si>
  <si>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</si>
  <si>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</si>
  <si>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</si>
  <si>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</si>
  <si>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</si>
  <si>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</si>
  <si>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</si>
  <si>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</si>
  <si>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</si>
  <si>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Svoboda Jakub</t>
  </si>
  <si>
    <t>Švarc Daniel</t>
  </si>
  <si>
    <t>LPV B 8.9.</t>
  </si>
  <si>
    <t>LPV SS 8.9.</t>
  </si>
  <si>
    <t>2/13</t>
  </si>
  <si>
    <t>3/13</t>
  </si>
  <si>
    <t>1/12</t>
  </si>
  <si>
    <t>1/21</t>
  </si>
  <si>
    <t>4/21</t>
  </si>
  <si>
    <t>5/21</t>
  </si>
  <si>
    <t>9/21</t>
  </si>
  <si>
    <t>16/21</t>
  </si>
  <si>
    <t>2/21</t>
  </si>
  <si>
    <t>11/21</t>
  </si>
  <si>
    <t>13/21</t>
  </si>
  <si>
    <t>18/21</t>
  </si>
  <si>
    <t>20/21</t>
  </si>
  <si>
    <t>4/12</t>
  </si>
  <si>
    <t>4/5</t>
  </si>
  <si>
    <t>6/6</t>
  </si>
  <si>
    <t>3/9</t>
  </si>
  <si>
    <t>5/12</t>
  </si>
  <si>
    <t>1/5</t>
  </si>
  <si>
    <t>1/6</t>
  </si>
  <si>
    <t>1/18</t>
  </si>
  <si>
    <t>4/18</t>
  </si>
  <si>
    <t>6/18</t>
  </si>
  <si>
    <t>9/18</t>
  </si>
  <si>
    <t>13/18</t>
  </si>
  <si>
    <t>2/19</t>
  </si>
  <si>
    <t>10/19</t>
  </si>
  <si>
    <t>19/19</t>
  </si>
  <si>
    <t>18/19</t>
  </si>
  <si>
    <t>13/19</t>
  </si>
  <si>
    <t>12/19</t>
  </si>
  <si>
    <t>8/10</t>
  </si>
  <si>
    <t>1/3</t>
  </si>
  <si>
    <t>4/7</t>
  </si>
  <si>
    <t>3/12</t>
  </si>
  <si>
    <t>6.9. CT</t>
  </si>
  <si>
    <t>9.9. NE</t>
  </si>
  <si>
    <t>13.9. CT</t>
  </si>
  <si>
    <t>16.9. NE</t>
  </si>
  <si>
    <t>20.9. CT</t>
  </si>
  <si>
    <t>23.9. NE</t>
  </si>
  <si>
    <t>Moserová Karolína</t>
  </si>
  <si>
    <t>27.9. CT</t>
  </si>
  <si>
    <t>30.9. NE</t>
  </si>
  <si>
    <t>4.10. CT</t>
  </si>
  <si>
    <t>7.10. NE</t>
  </si>
  <si>
    <t>11.10. CT</t>
  </si>
  <si>
    <t>14.10. NE</t>
  </si>
  <si>
    <t>X</t>
  </si>
  <si>
    <t>XO</t>
  </si>
  <si>
    <t>Chodáková Sophie</t>
  </si>
  <si>
    <t>Krsková Barbora</t>
  </si>
  <si>
    <t>LPV SS 16.9.</t>
  </si>
  <si>
    <t>3/17</t>
  </si>
  <si>
    <t>5/17</t>
  </si>
  <si>
    <t>7/17</t>
  </si>
  <si>
    <t>8/17</t>
  </si>
  <si>
    <t>15/17</t>
  </si>
  <si>
    <t>7/11</t>
  </si>
  <si>
    <t>4/6</t>
  </si>
  <si>
    <t>3/7</t>
  </si>
  <si>
    <t>LPV B 6.10.</t>
  </si>
  <si>
    <t>4/8</t>
  </si>
  <si>
    <t>JMLP 6.10</t>
  </si>
  <si>
    <t>2/6</t>
  </si>
  <si>
    <t>1/11</t>
  </si>
  <si>
    <t>3/11</t>
  </si>
  <si>
    <t>8/18</t>
  </si>
  <si>
    <t>11/18</t>
  </si>
  <si>
    <t>12/18</t>
  </si>
  <si>
    <t>14/18</t>
  </si>
  <si>
    <t>17/18</t>
  </si>
  <si>
    <t>5/8</t>
  </si>
  <si>
    <t>Keznikl Mikulas</t>
  </si>
  <si>
    <t>Keznikl Krystof</t>
  </si>
  <si>
    <t>8/8</t>
  </si>
  <si>
    <t>LPV SS 7.10.</t>
  </si>
  <si>
    <t>3/3</t>
  </si>
  <si>
    <t>1/9</t>
  </si>
  <si>
    <t>2/12</t>
  </si>
  <si>
    <t>10/12</t>
  </si>
  <si>
    <t>4/9</t>
  </si>
  <si>
    <t>8/9</t>
  </si>
  <si>
    <t>9/13</t>
  </si>
  <si>
    <t>1/4</t>
  </si>
  <si>
    <t>JMLP 13.10.</t>
  </si>
  <si>
    <t>3/10</t>
  </si>
  <si>
    <t>1/15</t>
  </si>
  <si>
    <t>2/15</t>
  </si>
  <si>
    <t>4/15</t>
  </si>
  <si>
    <t>13/15</t>
  </si>
  <si>
    <t>14/15</t>
  </si>
  <si>
    <t>9/15</t>
  </si>
  <si>
    <t>1/16</t>
  </si>
  <si>
    <t>5/16</t>
  </si>
  <si>
    <t>12/16</t>
  </si>
  <si>
    <t>13/16</t>
  </si>
  <si>
    <t>15/16</t>
  </si>
  <si>
    <t>4/4</t>
  </si>
  <si>
    <t>2/5</t>
  </si>
  <si>
    <t>2/4</t>
  </si>
  <si>
    <t>3/4</t>
  </si>
  <si>
    <t>6/7</t>
  </si>
  <si>
    <t>18.10. CT</t>
  </si>
  <si>
    <t>21.10. NE</t>
  </si>
  <si>
    <t>JMLP 20.10.</t>
  </si>
  <si>
    <t>8/12</t>
  </si>
  <si>
    <t>Wiedermannova Eleni</t>
  </si>
  <si>
    <t>3/15</t>
  </si>
  <si>
    <t>5/15</t>
  </si>
  <si>
    <t>2/14</t>
  </si>
  <si>
    <t>5/14</t>
  </si>
  <si>
    <t>6/14</t>
  </si>
  <si>
    <t>10/14</t>
  </si>
  <si>
    <t>11/14</t>
  </si>
  <si>
    <t>13/14</t>
  </si>
  <si>
    <t>14/14</t>
  </si>
  <si>
    <t>6/12</t>
  </si>
  <si>
    <t>3/5</t>
  </si>
  <si>
    <t>25.10.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</si>
</sst>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scheme val="minor"/>
    </font>
    <font>
      <b/>
      <sz val="9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FFFF"/>
      <name val="Calibri"/>
      <scheme val="minor"/>
    </font>
    <font>
      <b/>
      <sz val="8"/>
      <color theme="0"/>
      <name val="Calibri"/>
      <scheme val="minor"/>
    </font>
    <font>
      <sz val="8"/>
      <color theme="1"/>
      <name val="Calibri"/>
      <scheme val="minor"/>
    </font>
    <font>
      <sz val="8"/>
      <name val="Calibri"/>
      <scheme val="minor"/>
    </font>
    <font>
      <b/>
      <sz val="8"/>
      <color theme="1"/>
      <name val="Calibri"/>
      <scheme val="minor"/>
    </font>
    <font>
      <sz val="8"/>
      <color theme="0"/>
      <name val="Calibri"/>
      <scheme val="minor"/>
    </font>
    <font>
      <sz val="11"/>
      <color rgb="FF000000"/>
      <name val="Calibri"/>
      <charset val="238"/>
      <scheme val="minor"/>
    </font>
    <font>
      <sz val="1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rgb="FF95B3D7"/>
      </top>
      <bottom style="thin">
        <color rgb="FF95B3D7"/>
      </bottom>
      <diagonal/>
    </border>
    <border>
      <left style="thin">
        <color rgb="FF95B3D7"/>
      </left>
      <right/>
      <top style="thin">
        <color rgb="FF95B3D7"/>
      </top>
      <bottom style="thin">
        <color rgb="FF95B3D7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7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49" fontId="0" fillId="0" borderId="0" xfId="0" applyNumberFormat="1"/>
    <xf numFmtId="0" fontId="0" fillId="4" borderId="1" xfId="0" applyFont="1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4" fillId="0" borderId="3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5" borderId="3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5" borderId="3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/>
    <xf numFmtId="0" fontId="0" fillId="0" borderId="0" xfId="0" applyNumberFormat="1"/>
    <xf numFmtId="49" fontId="0" fillId="3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NumberFormat="1" applyFont="1" applyFill="1" applyBorder="1"/>
    <xf numFmtId="0" fontId="6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5" fillId="6" borderId="5" xfId="0" applyFont="1" applyFill="1" applyBorder="1" applyAlignment="1">
      <alignment horizontal="left" vertical="center"/>
    </xf>
    <xf numFmtId="0" fontId="15" fillId="6" borderId="4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8" fillId="7" borderId="0" xfId="0" applyFont="1" applyFill="1" applyAlignment="1">
      <alignment wrapText="1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49" fontId="0" fillId="0" borderId="0" xfId="0" applyNumberFormat="1" applyBorder="1"/>
    <xf numFmtId="0" fontId="0" fillId="0" borderId="7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6" fillId="6" borderId="5" xfId="0" applyFont="1" applyFill="1" applyBorder="1" applyAlignment="1">
      <alignment horizontal="left" vertical="center"/>
    </xf>
    <xf numFmtId="0" fontId="16" fillId="6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8" fillId="8" borderId="0" xfId="0" applyFont="1" applyFill="1" applyAlignment="1">
      <alignment wrapText="1"/>
    </xf>
    <xf numFmtId="0" fontId="0" fillId="0" borderId="0" xfId="0" applyAlignment="1">
      <alignment horizontal="center" vertical="center"/>
    </xf>
  </cellXfs>
  <cellStyles count="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1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rgb="FFFF000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theme="4"/>
          <bgColor theme="4"/>
        </patternFill>
      </fill>
      <alignment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rgb="FF95B3D7"/>
        </left>
        <right/>
        <top style="thin">
          <color rgb="FF95B3D7"/>
        </top>
        <bottom style="thin">
          <color rgb="FF95B3D7"/>
        </bottom>
        <vertical/>
        <horizontal/>
      </border>
    </dxf>
    <dxf>
      <numFmt numFmtId="0" formatCode="General"/>
      <alignment horizontal="center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theme="3" tint="0.59999389629810485"/>
        </patternFill>
      </fill>
      <alignment horizontal="center" vertical="bottom" textRotation="0" indent="0" justifyLastLine="0" shrinkToFit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</patternFill>
      </fill>
      <alignment horizontal="center" vertical="bottom" textRotation="0" indent="0" justifyLastLine="0" shrinkToFit="0"/>
      <border outline="0">
        <left style="thin">
          <color indexed="64"/>
        </left>
      </border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textRotation="0" wrapText="1" justifyLastLine="0" shrinkToFit="0"/>
    </dxf>
    <dxf>
      <font>
        <color auto="1"/>
      </font>
      <fill>
        <patternFill patternType="solid">
          <fgColor indexed="64"/>
          <bgColor rgb="FF53BD46"/>
        </patternFill>
      </fill>
    </dxf>
    <dxf>
      <font>
        <color auto="1"/>
      </font>
      <fill>
        <patternFill patternType="solid">
          <fgColor indexed="64"/>
          <bgColor rgb="FF53BD46"/>
        </patternFill>
      </fill>
    </dxf>
    <dxf>
      <font>
        <color auto="1"/>
      </font>
      <fill>
        <patternFill patternType="solid">
          <fgColor indexed="64"/>
          <bgColor rgb="FF53BD46"/>
        </patternFill>
      </fill>
    </dxf>
    <dxf>
      <font>
        <color auto="1"/>
      </font>
      <fill>
        <patternFill patternType="solid">
          <fgColor indexed="64"/>
          <bgColor rgb="FF53BD46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53BD46"/>
        </patternFill>
      </fill>
    </dxf>
    <dxf>
      <numFmt numFmtId="30" formatCode="@"/>
    </dxf>
    <dxf>
      <numFmt numFmtId="30" formatCode="@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textRotation="0" wrapText="1" justifyLastLine="0" shrinkToFit="0"/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/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rgb="FFFF000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theme="4"/>
          <bgColor theme="4"/>
        </patternFill>
      </fill>
    </dxf>
    <dxf>
      <font>
        <color auto="1"/>
      </font>
      <fill>
        <patternFill patternType="solid">
          <fgColor indexed="64"/>
          <bgColor rgb="FF27BD0F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4" name="Table35" displayName="Table35" ref="A1:H28" totalsRowShown="0" headerRowDxfId="112" dataDxfId="110" headerRowBorderDxfId="111" tableBorderDxfId="109" totalsRowBorderDxfId="108">
  <autoFilter ref="A1:H28"/>
  <tableColumns count="8">
    <tableColumn id="1" name="Jméno" dataDxfId="107"/>
    <tableColumn id="2" name="Ročník" dataDxfId="106"/>
    <tableColumn id="3" name="zavody" dataDxfId="105">
      <calculatedColumnFormula>Table1[[#This Row],[SOUCET]]</calculatedColumnFormula>
    </tableColumn>
    <tableColumn id="4" name="treninky" dataDxfId="104">
      <calculatedColumnFormula>Table13[[#This Row],[UPR. SOUCET]]</calculatedColumnFormula>
    </tableColumn>
    <tableColumn id="5" name="soustredeni" dataDxfId="103">
      <calculatedColumnFormula>Table3[[#This Row],[SOUCET]]</calculatedColumnFormula>
    </tableColumn>
    <tableColumn id="6" name="SOUCET" dataDxfId="102">
      <calculatedColumnFormula>SUM(Table35[[#This Row],[zavody]:[soustredeni]])</calculatedColumnFormula>
    </tableColumn>
    <tableColumn id="7" name="PORADI" dataDxfId="101">
      <calculatedColumnFormula>RANK(Table35[SOUCET],F$2:F$28)</calculatedColumnFormula>
    </tableColumn>
    <tableColumn id="8" name="PORADI MYS" dataDxfId="10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AE29" totalsRowShown="0" headerRowDxfId="98" tableBorderDxfId="97">
  <autoFilter ref="A1:AE29"/>
  <tableColumns count="31">
    <tableColumn id="1" name="Jméno" dataDxfId="96"/>
    <tableColumn id="2" name="Ročník" dataDxfId="95"/>
    <tableColumn id="3" name="LPV B 8.9." dataDxfId="94"/>
    <tableColumn id="4" name="LPV SS 8.9." dataDxfId="93"/>
    <tableColumn id="5" name="LPV SS 16.9." dataDxfId="92"/>
    <tableColumn id="6" name="LPV B 6.10." dataDxfId="91"/>
    <tableColumn id="7" name="JMLP 6.10" dataDxfId="90"/>
    <tableColumn id="8" name="LPV SS 7.10." dataDxfId="89"/>
    <tableColumn id="15" name="JMLP 13.10." dataDxfId="88"/>
    <tableColumn id="14" name="JMLP 20.10." dataDxfId="87"/>
    <tableColumn id="18" name="Column10" dataDxfId="86"/>
    <tableColumn id="9" name="Column11" dataDxfId="85"/>
    <tableColumn id="13" name="Column12" dataDxfId="84"/>
    <tableColumn id="19" name="Column13" dataDxfId="83"/>
    <tableColumn id="53" name="Column50" dataDxfId="82"/>
    <tableColumn id="59" name="Column51" dataDxfId="81"/>
    <tableColumn id="58" name="Column52" dataDxfId="80"/>
    <tableColumn id="57" name="Column53" dataDxfId="79"/>
    <tableColumn id="49" name="Column54" dataDxfId="78"/>
    <tableColumn id="64" name="Column55" dataDxfId="77"/>
    <tableColumn id="63" name="Column56" dataDxfId="76"/>
    <tableColumn id="61" name="Column57" dataDxfId="75"/>
    <tableColumn id="60" name="Column58" dataDxfId="74"/>
    <tableColumn id="65" name="Column59" dataDxfId="73"/>
    <tableColumn id="62" name="Column60" dataDxfId="72"/>
    <tableColumn id="67" name="Column61" dataDxfId="71"/>
    <tableColumn id="66" name="Column62" dataDxfId="70"/>
    <tableColumn id="11" name="Column1" dataDxfId="69"/>
    <tableColumn id="10" name="SOUCET" dataDxfId="68">
      <calculatedColumnFormula>2*COUNTIF(Table1[[#This Row],[LPV B 8.9.]:[Column1]],"*/*")</calculatedColumnFormula>
    </tableColumn>
    <tableColumn id="16" name="PORADI" dataDxfId="67">
      <calculatedColumnFormula>RANK(Table1[SOUCET], AC$2:AC$28)</calculatedColumnFormula>
    </tableColumn>
    <tableColumn id="17" name="Jméno2" dataDxfId="6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13" displayName="Table13" ref="A1:AN30" totalsRowShown="0" headerRowDxfId="59" tableBorderDxfId="58">
  <autoFilter ref="A1:AN30"/>
  <tableColumns count="40">
    <tableColumn id="1" name="Jméno" dataDxfId="57"/>
    <tableColumn id="2" name="Ročník" dataDxfId="56"/>
    <tableColumn id="3" name="6.9. CT" dataDxfId="55"/>
    <tableColumn id="4" name="9.9. NE" dataDxfId="54"/>
    <tableColumn id="5" name="13.9. CT" dataDxfId="53"/>
    <tableColumn id="6" name="16.9. NE" dataDxfId="52"/>
    <tableColumn id="7" name="20.9. CT" dataDxfId="51"/>
    <tableColumn id="8" name="23.9. NE" dataDxfId="50"/>
    <tableColumn id="12" name="27.9. CT" dataDxfId="49"/>
    <tableColumn id="11" name="30.9. NE" dataDxfId="48"/>
    <tableColumn id="10" name="4.10. CT" dataDxfId="47"/>
    <tableColumn id="14" name="7.10. NE" dataDxfId="46"/>
    <tableColumn id="13" name="11.10. CT" dataDxfId="45"/>
    <tableColumn id="18" name="14.10. NE" dataDxfId="44"/>
    <tableColumn id="22" name="18.10. CT" dataDxfId="43"/>
    <tableColumn id="21" name="21.10. NE" dataDxfId="42"/>
    <tableColumn id="16" name="25.10. CT" dataDxfId="41"/>
    <tableColumn id="24" name="Column16" dataDxfId="40"/>
    <tableColumn id="23" name="Column17" dataDxfId="39"/>
    <tableColumn id="25" name="Column18" dataDxfId="38"/>
    <tableColumn id="17" name="Column19" dataDxfId="37"/>
    <tableColumn id="27" name="Column20" dataDxfId="36"/>
    <tableColumn id="28" name="Column21" dataDxfId="35"/>
    <tableColumn id="26" name="Column22" dataDxfId="34"/>
    <tableColumn id="29" name="Column23" dataDxfId="33"/>
    <tableColumn id="30" name="Column24" dataDxfId="32"/>
    <tableColumn id="68" name="Column59" dataDxfId="31"/>
    <tableColumn id="67" name="Column60" dataDxfId="30"/>
    <tableColumn id="69" name="Column61" dataDxfId="29"/>
    <tableColumn id="72" name="Column62" dataDxfId="28"/>
    <tableColumn id="71" name="Column63" dataDxfId="27"/>
    <tableColumn id="70" name="Column64" dataDxfId="26"/>
    <tableColumn id="74" name="Column65" dataDxfId="25"/>
    <tableColumn id="73" name="Column66" dataDxfId="24"/>
    <tableColumn id="15" name="Column67" dataDxfId="23"/>
    <tableColumn id="9" name="SOUCET" dataDxfId="22">
      <calculatedColumnFormula>COUNTIF(Table13[[#This Row],[6.9. CT]:[Column67]],"&lt;3")</calculatedColumnFormula>
    </tableColumn>
    <tableColumn id="41" name="uprava bodu" dataDxfId="21"/>
    <tableColumn id="40" name="UPR. SOUCET" dataDxfId="20">
      <calculatedColumnFormula>Table13[[#This Row],[SOUCET]]+Table13[[#This Row],[uprava bodu]]</calculatedColumnFormula>
    </tableColumn>
    <tableColumn id="19" name="PORADI" dataDxfId="19">
      <calculatedColumnFormula>RANK(Table13[UPR. SOUCET],AL$2:AL$28)</calculatedColumnFormula>
    </tableColumn>
    <tableColumn id="20" name="Jméno2" dataDxfId="1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M28" totalsRowShown="0" headerRowDxfId="17" dataDxfId="15" headerRowBorderDxfId="16" tableBorderDxfId="14" totalsRowBorderDxfId="13">
  <autoFilter ref="A1:M28"/>
  <tableColumns count="13">
    <tableColumn id="1" name="Jméno" dataDxfId="12"/>
    <tableColumn id="2" name="Ročník" dataDxfId="11"/>
    <tableColumn id="3" name="Column1" dataDxfId="10"/>
    <tableColumn id="4" name="Column2" dataDxfId="9"/>
    <tableColumn id="7" name="Column3" dataDxfId="8"/>
    <tableColumn id="8" name="Column4" dataDxfId="7"/>
    <tableColumn id="9" name="Column5" dataDxfId="6"/>
    <tableColumn id="10" name="Column6" dataDxfId="5"/>
    <tableColumn id="11" name="Column7" dataDxfId="4"/>
    <tableColumn id="13" name="Column8" dataDxfId="3"/>
    <tableColumn id="12" name="Column9" dataDxfId="2"/>
    <tableColumn id="5" name="Column10" dataDxfId="1"/>
    <tableColumn id="6" name="SOUCET" dataDxfId="0">
      <calculatedColumnFormula>SUM(Table3[[#This Row],[Column1]:[Column10]])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K20" sqref="K20"/>
    </sheetView>
  </sheetViews>
  <sheetFormatPr baseColWidth="10" defaultRowHeight="15" x14ac:dyDescent="0"/>
  <cols>
    <col min="1" max="1" width="18.83203125" customWidth="1"/>
    <col min="2" max="2" width="9.5" customWidth="1"/>
    <col min="5" max="5" width="12.6640625" customWidth="1"/>
    <col min="8" max="8" width="12.5" customWidth="1"/>
  </cols>
  <sheetData>
    <row r="1" spans="1:8">
      <c r="A1" s="6" t="s">
        <v>0</v>
      </c>
      <c r="B1" s="6" t="s">
        <v>1</v>
      </c>
      <c r="C1" s="3" t="s">
        <v>32</v>
      </c>
      <c r="D1" s="5" t="s">
        <v>33</v>
      </c>
      <c r="E1" s="5" t="s">
        <v>34</v>
      </c>
      <c r="F1" s="7" t="s">
        <v>31</v>
      </c>
      <c r="G1" s="5" t="s">
        <v>35</v>
      </c>
      <c r="H1" s="5" t="s">
        <v>42</v>
      </c>
    </row>
    <row r="2" spans="1:8">
      <c r="A2" s="44" t="s">
        <v>8</v>
      </c>
      <c r="B2" s="45">
        <v>2002</v>
      </c>
      <c r="C2" s="4">
        <f>Table1[[#This Row],[SOUCET]]</f>
        <v>12</v>
      </c>
      <c r="D2" s="4">
        <f>Table13[[#This Row],[UPR. SOUCET]]</f>
        <v>11</v>
      </c>
      <c r="E2" s="4">
        <f>Table3[[#This Row],[SOUCET]]</f>
        <v>0</v>
      </c>
      <c r="F2" s="2">
        <f>SUM(Table35[[#This Row],[zavody]:[soustredeni]])</f>
        <v>23</v>
      </c>
      <c r="G2" s="11">
        <f>RANK(Table35[SOUCET],F$2:F$28)</f>
        <v>5</v>
      </c>
      <c r="H2" s="11"/>
    </row>
    <row r="3" spans="1:8">
      <c r="A3" s="46" t="s">
        <v>9</v>
      </c>
      <c r="B3" s="47">
        <v>2003</v>
      </c>
      <c r="C3" s="4">
        <f>Table1[[#This Row],[SOUCET]]</f>
        <v>0</v>
      </c>
      <c r="D3" s="4">
        <f>Table13[[#This Row],[UPR. SOUCET]]</f>
        <v>5</v>
      </c>
      <c r="E3" s="4">
        <f>Table3[[#This Row],[SOUCET]]</f>
        <v>0</v>
      </c>
      <c r="F3" s="4">
        <f>SUM(Table35[[#This Row],[zavody]:[soustredeni]])</f>
        <v>5</v>
      </c>
      <c r="G3" s="11">
        <f>RANK(Table35[SOUCET],F$2:F$28)</f>
        <v>26</v>
      </c>
      <c r="H3" s="37"/>
    </row>
    <row r="4" spans="1:8">
      <c r="A4" s="44" t="s">
        <v>10</v>
      </c>
      <c r="B4" s="45">
        <v>2004</v>
      </c>
      <c r="C4" s="4">
        <f>Table1[[#This Row],[SOUCET]]</f>
        <v>12</v>
      </c>
      <c r="D4" s="4">
        <f>Table13[[#This Row],[UPR. SOUCET]]</f>
        <v>9</v>
      </c>
      <c r="E4" s="4">
        <f>Table3[[#This Row],[SOUCET]]</f>
        <v>0</v>
      </c>
      <c r="F4" s="2">
        <f>SUM(Table35[[#This Row],[zavody]:[soustredeni]])</f>
        <v>21</v>
      </c>
      <c r="G4" s="11">
        <f>RANK(Table35[SOUCET],F$2:F$28)</f>
        <v>9</v>
      </c>
      <c r="H4" s="37"/>
    </row>
    <row r="5" spans="1:8">
      <c r="A5" s="46" t="s">
        <v>11</v>
      </c>
      <c r="B5" s="47">
        <v>2005</v>
      </c>
      <c r="C5" s="4">
        <f>Table1[[#This Row],[SOUCET]]</f>
        <v>6</v>
      </c>
      <c r="D5" s="4">
        <f>Table13[[#This Row],[UPR. SOUCET]]</f>
        <v>8</v>
      </c>
      <c r="E5" s="4">
        <f>Table3[[#This Row],[SOUCET]]</f>
        <v>0</v>
      </c>
      <c r="F5" s="4">
        <f>SUM(Table35[[#This Row],[zavody]:[soustredeni]])</f>
        <v>14</v>
      </c>
      <c r="G5" s="11">
        <f>RANK(Table35[SOUCET],F$2:F$28)</f>
        <v>21</v>
      </c>
      <c r="H5" s="37"/>
    </row>
    <row r="6" spans="1:8">
      <c r="A6" s="44" t="s">
        <v>12</v>
      </c>
      <c r="B6" s="45">
        <v>2005</v>
      </c>
      <c r="C6" s="4">
        <f>Table1[[#This Row],[SOUCET]]</f>
        <v>8</v>
      </c>
      <c r="D6" s="4">
        <f>Table13[[#This Row],[UPR. SOUCET]]</f>
        <v>7</v>
      </c>
      <c r="E6" s="4">
        <f>Table3[[#This Row],[SOUCET]]</f>
        <v>0</v>
      </c>
      <c r="F6" s="2">
        <f>SUM(Table35[[#This Row],[zavody]:[soustredeni]])</f>
        <v>15</v>
      </c>
      <c r="G6" s="11">
        <f>RANK(Table35[SOUCET],F$2:F$28)</f>
        <v>17</v>
      </c>
      <c r="H6" s="37"/>
    </row>
    <row r="7" spans="1:8">
      <c r="A7" s="46" t="s">
        <v>13</v>
      </c>
      <c r="B7" s="47">
        <v>2006</v>
      </c>
      <c r="C7" s="4">
        <f>Table1[[#This Row],[SOUCET]]</f>
        <v>10</v>
      </c>
      <c r="D7" s="4">
        <f>Table13[[#This Row],[UPR. SOUCET]]</f>
        <v>11</v>
      </c>
      <c r="E7" s="4">
        <f>Table3[[#This Row],[SOUCET]]</f>
        <v>0</v>
      </c>
      <c r="F7" s="4">
        <f>SUM(Table35[[#This Row],[zavody]:[soustredeni]])</f>
        <v>21</v>
      </c>
      <c r="G7" s="11">
        <f>RANK(Table35[SOUCET],F$2:F$28)</f>
        <v>9</v>
      </c>
      <c r="H7" s="37"/>
    </row>
    <row r="8" spans="1:8">
      <c r="A8" s="44" t="s">
        <v>14</v>
      </c>
      <c r="B8" s="45">
        <v>2007</v>
      </c>
      <c r="C8" s="4">
        <f>Table1[[#This Row],[SOUCET]]</f>
        <v>10</v>
      </c>
      <c r="D8" s="4">
        <f>Table13[[#This Row],[UPR. SOUCET]]</f>
        <v>5</v>
      </c>
      <c r="E8" s="4">
        <f>Table3[[#This Row],[SOUCET]]</f>
        <v>0</v>
      </c>
      <c r="F8" s="2">
        <f>SUM(Table35[[#This Row],[zavody]:[soustredeni]])</f>
        <v>15</v>
      </c>
      <c r="G8" s="11">
        <f>RANK(Table35[SOUCET],F$2:F$28)</f>
        <v>17</v>
      </c>
      <c r="H8" s="37"/>
    </row>
    <row r="9" spans="1:8">
      <c r="A9" s="46" t="s">
        <v>15</v>
      </c>
      <c r="B9" s="47">
        <v>2007</v>
      </c>
      <c r="C9" s="4">
        <f>Table1[[#This Row],[SOUCET]]</f>
        <v>6</v>
      </c>
      <c r="D9" s="4">
        <f>Table13[[#This Row],[UPR. SOUCET]]</f>
        <v>9</v>
      </c>
      <c r="E9" s="4">
        <f>Table3[[#This Row],[SOUCET]]</f>
        <v>0</v>
      </c>
      <c r="F9" s="4">
        <f>SUM(Table35[[#This Row],[zavody]:[soustredeni]])</f>
        <v>15</v>
      </c>
      <c r="G9" s="11">
        <f>RANK(Table35[SOUCET],F$2:F$28)</f>
        <v>17</v>
      </c>
      <c r="H9" s="37"/>
    </row>
    <row r="10" spans="1:8">
      <c r="A10" s="44" t="s">
        <v>16</v>
      </c>
      <c r="B10" s="45">
        <v>2009</v>
      </c>
      <c r="C10" s="4">
        <f>Table1[[#This Row],[SOUCET]]</f>
        <v>12</v>
      </c>
      <c r="D10" s="4">
        <f>Table13[[#This Row],[UPR. SOUCET]]</f>
        <v>10</v>
      </c>
      <c r="E10" s="4">
        <f>Table3[[#This Row],[SOUCET]]</f>
        <v>0</v>
      </c>
      <c r="F10" s="2">
        <f>SUM(Table35[[#This Row],[zavody]:[soustredeni]])</f>
        <v>22</v>
      </c>
      <c r="G10" s="11">
        <f>RANK(Table35[SOUCET],F$2:F$28)</f>
        <v>7</v>
      </c>
      <c r="H10" s="37"/>
    </row>
    <row r="11" spans="1:8">
      <c r="A11" s="46" t="s">
        <v>17</v>
      </c>
      <c r="B11" s="47">
        <v>2009</v>
      </c>
      <c r="C11" s="4">
        <f>Table1[[#This Row],[SOUCET]]</f>
        <v>10</v>
      </c>
      <c r="D11" s="4">
        <f>Table13[[#This Row],[UPR. SOUCET]]</f>
        <v>8</v>
      </c>
      <c r="E11" s="4">
        <f>Table3[[#This Row],[SOUCET]]</f>
        <v>0</v>
      </c>
      <c r="F11" s="4">
        <f>SUM(Table35[[#This Row],[zavody]:[soustredeni]])</f>
        <v>18</v>
      </c>
      <c r="G11" s="11">
        <f>RANK(Table35[SOUCET],F$2:F$28)</f>
        <v>15</v>
      </c>
      <c r="H11" s="37"/>
    </row>
    <row r="12" spans="1:8">
      <c r="A12" s="44" t="s">
        <v>18</v>
      </c>
      <c r="B12" s="45">
        <v>2009</v>
      </c>
      <c r="C12" s="4">
        <f>Table1[[#This Row],[SOUCET]]</f>
        <v>14</v>
      </c>
      <c r="D12" s="4">
        <f>Table13[[#This Row],[UPR. SOUCET]]</f>
        <v>5</v>
      </c>
      <c r="E12" s="4">
        <f>Table3[[#This Row],[SOUCET]]</f>
        <v>0</v>
      </c>
      <c r="F12" s="2">
        <f>SUM(Table35[[#This Row],[zavody]:[soustredeni]])</f>
        <v>19</v>
      </c>
      <c r="G12" s="11">
        <f>RANK(Table35[SOUCET],F$2:F$28)</f>
        <v>14</v>
      </c>
      <c r="H12" s="37"/>
    </row>
    <row r="13" spans="1:8">
      <c r="A13" s="46" t="s">
        <v>19</v>
      </c>
      <c r="B13" s="47">
        <v>2009</v>
      </c>
      <c r="C13" s="4">
        <f>Table1[[#This Row],[SOUCET]]</f>
        <v>10</v>
      </c>
      <c r="D13" s="4">
        <f>Table13[[#This Row],[UPR. SOUCET]]</f>
        <v>13</v>
      </c>
      <c r="E13" s="4">
        <f>Table3[[#This Row],[SOUCET]]</f>
        <v>0</v>
      </c>
      <c r="F13" s="4">
        <f>SUM(Table35[[#This Row],[zavody]:[soustredeni]])</f>
        <v>23</v>
      </c>
      <c r="G13" s="11">
        <f>RANK(Table35[SOUCET],F$2:F$28)</f>
        <v>5</v>
      </c>
      <c r="H13" s="37"/>
    </row>
    <row r="14" spans="1:8">
      <c r="A14" s="44" t="s">
        <v>82</v>
      </c>
      <c r="B14" s="45">
        <v>2009</v>
      </c>
      <c r="C14" s="4">
        <f>Table1[[#This Row],[SOUCET]]</f>
        <v>8</v>
      </c>
      <c r="D14" s="4">
        <f>Table13[[#This Row],[UPR. SOUCET]]</f>
        <v>12</v>
      </c>
      <c r="E14" s="4">
        <f>Table3[[#This Row],[SOUCET]]</f>
        <v>0</v>
      </c>
      <c r="F14" s="2">
        <f>SUM(Table35[[#This Row],[zavody]:[soustredeni]])</f>
        <v>20</v>
      </c>
      <c r="G14" s="11">
        <f>RANK(Table35[SOUCET],F$2:F$28)</f>
        <v>12</v>
      </c>
      <c r="H14" s="37"/>
    </row>
    <row r="15" spans="1:8">
      <c r="A15" s="65" t="s">
        <v>136</v>
      </c>
      <c r="B15" s="66">
        <v>2010</v>
      </c>
      <c r="C15" s="4">
        <f>Table1[[#This Row],[SOUCET]]</f>
        <v>2</v>
      </c>
      <c r="D15" s="4">
        <f>Table13[[#This Row],[UPR. SOUCET]]</f>
        <v>4</v>
      </c>
      <c r="E15" s="4">
        <f>Table3[[#This Row],[SOUCET]]</f>
        <v>0</v>
      </c>
      <c r="F15" s="4">
        <f>SUM(Table35[[#This Row],[zavody]:[soustredeni]])</f>
        <v>6</v>
      </c>
      <c r="G15" s="11">
        <f>RANK(Table35[SOUCET],F$2:F$28)</f>
        <v>24</v>
      </c>
      <c r="H15" s="37"/>
    </row>
    <row r="16" spans="1:8">
      <c r="A16" s="67" t="s">
        <v>137</v>
      </c>
      <c r="B16" s="68">
        <v>2010</v>
      </c>
      <c r="C16" s="4">
        <f>Table1[[#This Row],[SOUCET]]</f>
        <v>4</v>
      </c>
      <c r="D16" s="4">
        <f>Table13[[#This Row],[UPR. SOUCET]]</f>
        <v>7</v>
      </c>
      <c r="E16" s="4">
        <f>Table3[[#This Row],[SOUCET]]</f>
        <v>0</v>
      </c>
      <c r="F16" s="2">
        <f>SUM(Table35[[#This Row],[zavody]:[soustredeni]])</f>
        <v>11</v>
      </c>
      <c r="G16" s="11">
        <f>RANK(Table35[SOUCET],F$2:F$28)</f>
        <v>22</v>
      </c>
      <c r="H16" s="37"/>
    </row>
    <row r="17" spans="1:8">
      <c r="A17" s="46" t="s">
        <v>20</v>
      </c>
      <c r="B17" s="47">
        <v>2010</v>
      </c>
      <c r="C17" s="4">
        <f>Table1[[#This Row],[SOUCET]]</f>
        <v>10</v>
      </c>
      <c r="D17" s="4">
        <f>Table13[[#This Row],[UPR. SOUCET]]</f>
        <v>10</v>
      </c>
      <c r="E17" s="4">
        <f>Table3[[#This Row],[SOUCET]]</f>
        <v>0</v>
      </c>
      <c r="F17" s="4">
        <f>SUM(Table35[[#This Row],[zavody]:[soustredeni]])</f>
        <v>20</v>
      </c>
      <c r="G17" s="11">
        <f>RANK(Table35[SOUCET],F$2:F$28)</f>
        <v>12</v>
      </c>
      <c r="H17" s="37"/>
    </row>
    <row r="18" spans="1:8">
      <c r="A18" s="44" t="s">
        <v>21</v>
      </c>
      <c r="B18" s="45">
        <v>2010</v>
      </c>
      <c r="C18" s="4">
        <f>Table1[[#This Row],[SOUCET]]</f>
        <v>6</v>
      </c>
      <c r="D18" s="4">
        <f>Table13[[#This Row],[UPR. SOUCET]]</f>
        <v>1</v>
      </c>
      <c r="E18" s="4">
        <f>Table3[[#This Row],[SOUCET]]</f>
        <v>0</v>
      </c>
      <c r="F18" s="2">
        <f>SUM(Table35[[#This Row],[zavody]:[soustredeni]])</f>
        <v>7</v>
      </c>
      <c r="G18" s="11">
        <f>RANK(Table35[SOUCET],F$2:F$28)</f>
        <v>23</v>
      </c>
      <c r="H18" s="37"/>
    </row>
    <row r="19" spans="1:8">
      <c r="A19" s="46" t="s">
        <v>22</v>
      </c>
      <c r="B19" s="47">
        <v>2010</v>
      </c>
      <c r="C19" s="4">
        <f>Table1[[#This Row],[SOUCET]]</f>
        <v>4</v>
      </c>
      <c r="D19" s="4">
        <f>Table13[[#This Row],[UPR. SOUCET]]</f>
        <v>12</v>
      </c>
      <c r="E19" s="4">
        <f>Table3[[#This Row],[SOUCET]]</f>
        <v>0</v>
      </c>
      <c r="F19" s="4">
        <f>SUM(Table35[[#This Row],[zavody]:[soustredeni]])</f>
        <v>16</v>
      </c>
      <c r="G19" s="11">
        <f>RANK(Table35[SOUCET],F$2:F$28)</f>
        <v>16</v>
      </c>
      <c r="H19" s="37"/>
    </row>
    <row r="20" spans="1:8">
      <c r="A20" s="44" t="s">
        <v>23</v>
      </c>
      <c r="B20" s="45">
        <v>2010</v>
      </c>
      <c r="C20" s="4">
        <f>Table1[[#This Row],[SOUCET]]</f>
        <v>12</v>
      </c>
      <c r="D20" s="4">
        <f>Table13[[#This Row],[UPR. SOUCET]]</f>
        <v>13</v>
      </c>
      <c r="E20" s="4">
        <f>Table3[[#This Row],[SOUCET]]</f>
        <v>0</v>
      </c>
      <c r="F20" s="2">
        <f>SUM(Table35[[#This Row],[zavody]:[soustredeni]])</f>
        <v>25</v>
      </c>
      <c r="G20" s="11">
        <f>RANK(Table35[SOUCET],F$2:F$28)</f>
        <v>3</v>
      </c>
      <c r="H20" s="37"/>
    </row>
    <row r="21" spans="1:8">
      <c r="A21" s="46" t="s">
        <v>24</v>
      </c>
      <c r="B21" s="47">
        <v>2010</v>
      </c>
      <c r="C21" s="4">
        <f>Table1[[#This Row],[SOUCET]]</f>
        <v>14</v>
      </c>
      <c r="D21" s="4">
        <f>Table13[[#This Row],[UPR. SOUCET]]</f>
        <v>14</v>
      </c>
      <c r="E21" s="4">
        <f>Table3[[#This Row],[SOUCET]]</f>
        <v>0</v>
      </c>
      <c r="F21" s="4">
        <f>SUM(Table35[[#This Row],[zavody]:[soustredeni]])</f>
        <v>28</v>
      </c>
      <c r="G21" s="11">
        <f>RANK(Table35[SOUCET],F$2:F$28)</f>
        <v>1</v>
      </c>
      <c r="H21" s="37"/>
    </row>
    <row r="22" spans="1:8">
      <c r="A22" s="44" t="s">
        <v>25</v>
      </c>
      <c r="B22" s="45">
        <v>2011</v>
      </c>
      <c r="C22" s="4">
        <f>Table1[[#This Row],[SOUCET]]</f>
        <v>14</v>
      </c>
      <c r="D22" s="4">
        <f>Table13[[#This Row],[UPR. SOUCET]]</f>
        <v>13</v>
      </c>
      <c r="E22" s="4">
        <f>Table3[[#This Row],[SOUCET]]</f>
        <v>0</v>
      </c>
      <c r="F22" s="2">
        <f>SUM(Table35[[#This Row],[zavody]:[soustredeni]])</f>
        <v>27</v>
      </c>
      <c r="G22" s="11">
        <f>RANK(Table35[SOUCET],F$2:F$28)</f>
        <v>2</v>
      </c>
      <c r="H22" s="37"/>
    </row>
    <row r="23" spans="1:8">
      <c r="A23" s="46" t="s">
        <v>83</v>
      </c>
      <c r="B23" s="47">
        <v>2011</v>
      </c>
      <c r="C23" s="4">
        <f>Table1[[#This Row],[SOUCET]]</f>
        <v>12</v>
      </c>
      <c r="D23" s="4">
        <f>Table13[[#This Row],[UPR. SOUCET]]</f>
        <v>13</v>
      </c>
      <c r="E23" s="4">
        <f>Table3[[#This Row],[SOUCET]]</f>
        <v>0</v>
      </c>
      <c r="F23" s="4">
        <f>SUM(Table35[[#This Row],[zavody]:[soustredeni]])</f>
        <v>25</v>
      </c>
      <c r="G23" s="11">
        <f>RANK(Table35[SOUCET],F$2:F$28)</f>
        <v>3</v>
      </c>
      <c r="H23" s="37"/>
    </row>
    <row r="24" spans="1:8">
      <c r="A24" s="44" t="s">
        <v>26</v>
      </c>
      <c r="B24" s="45">
        <v>2011</v>
      </c>
      <c r="C24" s="4">
        <f>Table1[[#This Row],[SOUCET]]</f>
        <v>4</v>
      </c>
      <c r="D24" s="4">
        <f>Table13[[#This Row],[UPR. SOUCET]]</f>
        <v>0</v>
      </c>
      <c r="E24" s="4">
        <f>Table3[[#This Row],[SOUCET]]</f>
        <v>0</v>
      </c>
      <c r="F24" s="2">
        <f>SUM(Table35[[#This Row],[zavody]:[soustredeni]])</f>
        <v>4</v>
      </c>
      <c r="G24" s="11">
        <f>RANK(Table35[SOUCET],F$2:F$28)</f>
        <v>27</v>
      </c>
      <c r="H24" s="37"/>
    </row>
    <row r="25" spans="1:8">
      <c r="A25" s="46" t="s">
        <v>27</v>
      </c>
      <c r="B25" s="47">
        <v>2012</v>
      </c>
      <c r="C25" s="4">
        <f>Table1[[#This Row],[SOUCET]]</f>
        <v>14</v>
      </c>
      <c r="D25" s="4">
        <f>Table13[[#This Row],[UPR. SOUCET]]</f>
        <v>8</v>
      </c>
      <c r="E25" s="4">
        <f>Table3[[#This Row],[SOUCET]]</f>
        <v>0</v>
      </c>
      <c r="F25" s="4">
        <f>SUM(Table35[[#This Row],[zavody]:[soustredeni]])</f>
        <v>22</v>
      </c>
      <c r="G25" s="11">
        <f>RANK(Table35[SOUCET],F$2:F$28)</f>
        <v>7</v>
      </c>
      <c r="H25" s="37"/>
    </row>
    <row r="26" spans="1:8">
      <c r="A26" s="69" t="s">
        <v>127</v>
      </c>
      <c r="B26" s="70">
        <v>2012</v>
      </c>
      <c r="C26" s="4">
        <f>Table1[[#This Row],[SOUCET]]</f>
        <v>6</v>
      </c>
      <c r="D26" s="4">
        <f>Table13[[#This Row],[UPR. SOUCET]]</f>
        <v>9</v>
      </c>
      <c r="E26" s="4">
        <f>Table3[[#This Row],[SOUCET]]</f>
        <v>0</v>
      </c>
      <c r="F26" s="4">
        <f>SUM(Table35[[#This Row],[zavody]:[soustredeni]])</f>
        <v>15</v>
      </c>
      <c r="G26" s="11">
        <f>RANK(Table35[SOUCET],F$2:F$28)</f>
        <v>17</v>
      </c>
      <c r="H26" s="37"/>
    </row>
    <row r="27" spans="1:8">
      <c r="A27" s="69" t="s">
        <v>28</v>
      </c>
      <c r="B27" s="70">
        <v>2012</v>
      </c>
      <c r="C27" s="4">
        <f>Table1[[#This Row],[SOUCET]]</f>
        <v>10</v>
      </c>
      <c r="D27" s="4">
        <f>Table13[[#This Row],[UPR. SOUCET]]</f>
        <v>11</v>
      </c>
      <c r="E27" s="4">
        <f>Table3[[#This Row],[SOUCET]]</f>
        <v>0</v>
      </c>
      <c r="F27" s="2">
        <f>SUM(Table35[[#This Row],[zavody]:[soustredeni]])</f>
        <v>21</v>
      </c>
      <c r="G27" s="11">
        <f>RANK(Table35[SOUCET],F$2:F$28)</f>
        <v>9</v>
      </c>
      <c r="H27" s="37"/>
    </row>
    <row r="28" spans="1:8">
      <c r="A28" s="69" t="s">
        <v>29</v>
      </c>
      <c r="B28" s="70">
        <v>2012</v>
      </c>
      <c r="C28" s="4">
        <f>Table1[[#This Row],[SOUCET]]</f>
        <v>4</v>
      </c>
      <c r="D28" s="4">
        <f>Table13[[#This Row],[UPR. SOUCET]]</f>
        <v>2</v>
      </c>
      <c r="E28" s="4">
        <f>Table3[[#This Row],[SOUCET]]</f>
        <v>0</v>
      </c>
      <c r="F28" s="4">
        <f>SUM(Table35[[#This Row],[zavody]:[soustredeni]])</f>
        <v>6</v>
      </c>
      <c r="G28" s="11">
        <f>RANK(Table35[SOUCET],F$2:F$28)</f>
        <v>24</v>
      </c>
      <c r="H28" s="37"/>
    </row>
  </sheetData>
  <conditionalFormatting sqref="G2:G28">
    <cfRule type="cellIs" dxfId="113" priority="1" operator="between">
      <formula>1</formula>
      <formula>5</formula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workbookViewId="0">
      <pane xSplit="1" topLeftCell="B1" activePane="topRight" state="frozen"/>
      <selection pane="topRight" activeCell="J35" sqref="J35"/>
    </sheetView>
  </sheetViews>
  <sheetFormatPr baseColWidth="10" defaultRowHeight="15" x14ac:dyDescent="0"/>
  <cols>
    <col min="1" max="1" width="20.83203125" customWidth="1"/>
    <col min="3" max="14" width="4.1640625" customWidth="1"/>
    <col min="15" max="27" width="4" customWidth="1"/>
    <col min="28" max="28" width="6.33203125" customWidth="1"/>
    <col min="31" max="31" width="21.5" customWidth="1"/>
  </cols>
  <sheetData>
    <row r="1" spans="1:31" s="22" customFormat="1" ht="34" customHeight="1">
      <c r="A1" s="8" t="s">
        <v>0</v>
      </c>
      <c r="B1" s="8" t="s">
        <v>1</v>
      </c>
      <c r="C1" s="50" t="s">
        <v>84</v>
      </c>
      <c r="D1" s="50" t="s">
        <v>85</v>
      </c>
      <c r="E1" s="50" t="s">
        <v>138</v>
      </c>
      <c r="F1" s="50" t="s">
        <v>147</v>
      </c>
      <c r="G1" s="72" t="s">
        <v>149</v>
      </c>
      <c r="H1" s="50" t="s">
        <v>162</v>
      </c>
      <c r="I1" s="50" t="s">
        <v>171</v>
      </c>
      <c r="J1" s="38" t="s">
        <v>191</v>
      </c>
      <c r="K1" s="38" t="s">
        <v>51</v>
      </c>
      <c r="L1" s="38" t="s">
        <v>52</v>
      </c>
      <c r="M1" s="38" t="s">
        <v>53</v>
      </c>
      <c r="N1" s="38" t="s">
        <v>54</v>
      </c>
      <c r="O1" s="39" t="s">
        <v>64</v>
      </c>
      <c r="P1" s="39" t="s">
        <v>65</v>
      </c>
      <c r="Q1" s="39" t="s">
        <v>66</v>
      </c>
      <c r="R1" s="39" t="s">
        <v>67</v>
      </c>
      <c r="S1" s="39" t="s">
        <v>68</v>
      </c>
      <c r="T1" s="39" t="s">
        <v>69</v>
      </c>
      <c r="U1" s="39" t="s">
        <v>70</v>
      </c>
      <c r="V1" s="39" t="s">
        <v>71</v>
      </c>
      <c r="W1" s="39" t="s">
        <v>72</v>
      </c>
      <c r="X1" s="39" t="s">
        <v>73</v>
      </c>
      <c r="Y1" s="39" t="s">
        <v>74</v>
      </c>
      <c r="Z1" s="39" t="s">
        <v>75</v>
      </c>
      <c r="AA1" s="39" t="s">
        <v>76</v>
      </c>
      <c r="AB1" s="22" t="s">
        <v>30</v>
      </c>
      <c r="AC1" s="9" t="s">
        <v>31</v>
      </c>
      <c r="AD1" s="22" t="s">
        <v>35</v>
      </c>
      <c r="AE1" s="10" t="s">
        <v>38</v>
      </c>
    </row>
    <row r="2" spans="1:31">
      <c r="A2" s="44" t="s">
        <v>8</v>
      </c>
      <c r="B2" s="45">
        <v>2002</v>
      </c>
      <c r="C2" s="1" t="s">
        <v>102</v>
      </c>
      <c r="D2" s="1" t="s">
        <v>119</v>
      </c>
      <c r="E2" s="1" t="s">
        <v>146</v>
      </c>
      <c r="F2" s="1"/>
      <c r="G2" s="1" t="s">
        <v>104</v>
      </c>
      <c r="H2" s="1" t="s">
        <v>170</v>
      </c>
      <c r="I2" s="1" t="s">
        <v>185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>
        <f>2*COUNTIF(Table1[[#This Row],[LPV B 8.9.]:[Column1]],"*/*")</f>
        <v>12</v>
      </c>
      <c r="AD2" s="12">
        <f>RANK(Table1[SOUCET], AC$2:AC$28)</f>
        <v>5</v>
      </c>
      <c r="AE2" s="13" t="s">
        <v>2</v>
      </c>
    </row>
    <row r="3" spans="1:31">
      <c r="A3" s="46" t="s">
        <v>9</v>
      </c>
      <c r="B3" s="48">
        <v>2003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">
        <f>2*COUNTIF(Table1[[#This Row],[LPV B 8.9.]:[Column1]],"*/*")</f>
        <v>0</v>
      </c>
      <c r="AD3" s="12">
        <f>RANK(Table1[SOUCET], AC$2:AC$28)</f>
        <v>27</v>
      </c>
      <c r="AE3" s="14" t="s">
        <v>3</v>
      </c>
    </row>
    <row r="4" spans="1:31">
      <c r="A4" s="44" t="s">
        <v>10</v>
      </c>
      <c r="B4" s="49">
        <v>2004</v>
      </c>
      <c r="C4" s="1" t="s">
        <v>101</v>
      </c>
      <c r="D4" s="1" t="s">
        <v>101</v>
      </c>
      <c r="E4" s="1"/>
      <c r="F4" s="1"/>
      <c r="G4" s="1" t="s">
        <v>150</v>
      </c>
      <c r="H4" s="1" t="s">
        <v>163</v>
      </c>
      <c r="I4" s="1" t="s">
        <v>188</v>
      </c>
      <c r="J4" s="1" t="s">
        <v>204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>
        <f>2*COUNTIF(Table1[[#This Row],[LPV B 8.9.]:[Column1]],"*/*")</f>
        <v>12</v>
      </c>
      <c r="AD4" s="12">
        <f>RANK(Table1[SOUCET], AC$2:AC$28)</f>
        <v>5</v>
      </c>
      <c r="AE4" s="13" t="s">
        <v>4</v>
      </c>
    </row>
    <row r="5" spans="1:31">
      <c r="A5" s="46" t="s">
        <v>11</v>
      </c>
      <c r="B5" s="48">
        <v>2005</v>
      </c>
      <c r="C5" s="1"/>
      <c r="D5" s="1"/>
      <c r="E5" s="1"/>
      <c r="F5" s="1" t="s">
        <v>148</v>
      </c>
      <c r="G5" s="1"/>
      <c r="H5" s="1" t="s">
        <v>88</v>
      </c>
      <c r="I5" s="1" t="s">
        <v>104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>
        <f>2*COUNTIF(Table1[[#This Row],[LPV B 8.9.]:[Column1]],"*/*")</f>
        <v>6</v>
      </c>
      <c r="AD5" s="12">
        <f>RANK(Table1[SOUCET], AC$2:AC$28)</f>
        <v>18</v>
      </c>
      <c r="AE5" s="14" t="s">
        <v>5</v>
      </c>
    </row>
    <row r="6" spans="1:31">
      <c r="A6" s="44" t="s">
        <v>12</v>
      </c>
      <c r="B6" s="49">
        <v>2005</v>
      </c>
      <c r="C6" s="1"/>
      <c r="D6" s="1"/>
      <c r="E6" s="1"/>
      <c r="F6" s="1" t="s">
        <v>148</v>
      </c>
      <c r="G6" s="1"/>
      <c r="H6" s="1" t="s">
        <v>104</v>
      </c>
      <c r="I6" s="1" t="s">
        <v>186</v>
      </c>
      <c r="J6" s="1" t="s">
        <v>184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>
        <f>2*COUNTIF(Table1[[#This Row],[LPV B 8.9.]:[Column1]],"*/*")</f>
        <v>8</v>
      </c>
      <c r="AD6" s="12">
        <f>RANK(Table1[SOUCET], AC$2:AC$28)</f>
        <v>16</v>
      </c>
      <c r="AE6" s="13" t="s">
        <v>6</v>
      </c>
    </row>
    <row r="7" spans="1:31">
      <c r="A7" s="46" t="s">
        <v>13</v>
      </c>
      <c r="B7" s="48">
        <v>2006</v>
      </c>
      <c r="C7" s="1" t="s">
        <v>100</v>
      </c>
      <c r="D7" s="1" t="s">
        <v>118</v>
      </c>
      <c r="E7" s="1"/>
      <c r="F7" s="1"/>
      <c r="G7" s="1" t="s">
        <v>158</v>
      </c>
      <c r="H7" s="1"/>
      <c r="I7" s="1" t="s">
        <v>187</v>
      </c>
      <c r="J7" s="1" t="s">
        <v>187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">
        <f>2*COUNTIF(Table1[[#This Row],[LPV B 8.9.]:[Column1]],"*/*")</f>
        <v>10</v>
      </c>
      <c r="AD7" s="12">
        <f>RANK(Table1[SOUCET], AC$2:AC$28)</f>
        <v>10</v>
      </c>
      <c r="AE7" s="14" t="s">
        <v>7</v>
      </c>
    </row>
    <row r="8" spans="1:31">
      <c r="A8" s="44" t="s">
        <v>14</v>
      </c>
      <c r="B8" s="49">
        <v>2007</v>
      </c>
      <c r="C8" s="1" t="s">
        <v>99</v>
      </c>
      <c r="D8" s="1" t="s">
        <v>117</v>
      </c>
      <c r="E8" s="1" t="s">
        <v>145</v>
      </c>
      <c r="F8" s="1"/>
      <c r="G8" s="1"/>
      <c r="H8" s="1"/>
      <c r="I8" s="1" t="s">
        <v>185</v>
      </c>
      <c r="J8" s="1" t="s">
        <v>118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>
        <f>2*COUNTIF(Table1[[#This Row],[LPV B 8.9.]:[Column1]],"*/*")</f>
        <v>10</v>
      </c>
      <c r="AD8" s="12">
        <f>RANK(Table1[SOUCET], AC$2:AC$28)</f>
        <v>10</v>
      </c>
      <c r="AE8" s="13" t="s">
        <v>8</v>
      </c>
    </row>
    <row r="9" spans="1:31">
      <c r="A9" s="46" t="s">
        <v>15</v>
      </c>
      <c r="B9" s="48">
        <v>2007</v>
      </c>
      <c r="C9" s="1"/>
      <c r="D9" s="1"/>
      <c r="E9" s="1"/>
      <c r="F9" s="1"/>
      <c r="G9" s="1"/>
      <c r="H9" s="1" t="s">
        <v>169</v>
      </c>
      <c r="I9" s="1" t="s">
        <v>184</v>
      </c>
      <c r="J9" s="1" t="s">
        <v>100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4">
        <f>2*COUNTIF(Table1[[#This Row],[LPV B 8.9.]:[Column1]],"*/*")</f>
        <v>6</v>
      </c>
      <c r="AD9" s="12">
        <f>RANK(Table1[SOUCET], AC$2:AC$28)</f>
        <v>18</v>
      </c>
      <c r="AE9" s="14" t="s">
        <v>9</v>
      </c>
    </row>
    <row r="10" spans="1:31">
      <c r="A10" s="44" t="s">
        <v>16</v>
      </c>
      <c r="B10" s="49">
        <v>2009</v>
      </c>
      <c r="C10" s="1" t="s">
        <v>94</v>
      </c>
      <c r="D10" s="1" t="s">
        <v>111</v>
      </c>
      <c r="E10" s="1"/>
      <c r="F10" s="1"/>
      <c r="G10" s="1" t="s">
        <v>106</v>
      </c>
      <c r="H10" s="1" t="s">
        <v>164</v>
      </c>
      <c r="I10" s="1" t="s">
        <v>179</v>
      </c>
      <c r="J10" s="1" t="s">
        <v>196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">
        <f>2*COUNTIF(Table1[[#This Row],[LPV B 8.9.]:[Column1]],"*/*")</f>
        <v>12</v>
      </c>
      <c r="AD10" s="12">
        <f>RANK(Table1[SOUCET], AC$2:AC$28)</f>
        <v>5</v>
      </c>
      <c r="AE10" s="13" t="s">
        <v>10</v>
      </c>
    </row>
    <row r="11" spans="1:31">
      <c r="A11" s="46" t="s">
        <v>17</v>
      </c>
      <c r="B11" s="48">
        <v>2009</v>
      </c>
      <c r="C11" s="1" t="s">
        <v>95</v>
      </c>
      <c r="D11" s="1" t="s">
        <v>112</v>
      </c>
      <c r="E11" s="1"/>
      <c r="F11" s="1"/>
      <c r="G11" s="1" t="s">
        <v>154</v>
      </c>
      <c r="H11" s="1" t="s">
        <v>167</v>
      </c>
      <c r="I11" s="1"/>
      <c r="J11" s="1" t="s">
        <v>197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4">
        <f>2*COUNTIF(Table1[[#This Row],[LPV B 8.9.]:[Column1]],"*/*")</f>
        <v>10</v>
      </c>
      <c r="AD11" s="12">
        <f>RANK(Table1[SOUCET], AC$2:AC$28)</f>
        <v>10</v>
      </c>
      <c r="AE11" s="14" t="s">
        <v>11</v>
      </c>
    </row>
    <row r="12" spans="1:31">
      <c r="A12" s="44" t="s">
        <v>18</v>
      </c>
      <c r="B12" s="49">
        <v>2009</v>
      </c>
      <c r="C12" s="1" t="s">
        <v>91</v>
      </c>
      <c r="D12" s="1" t="s">
        <v>107</v>
      </c>
      <c r="E12" s="1" t="s">
        <v>140</v>
      </c>
      <c r="F12" s="1"/>
      <c r="G12" s="1" t="s">
        <v>151</v>
      </c>
      <c r="H12" s="1" t="s">
        <v>165</v>
      </c>
      <c r="I12" s="1" t="s">
        <v>177</v>
      </c>
      <c r="J12" s="1" t="s">
        <v>194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">
        <f>2*COUNTIF(Table1[[#This Row],[LPV B 8.9.]:[Column1]],"*/*")</f>
        <v>14</v>
      </c>
      <c r="AD12" s="12">
        <f>RANK(Table1[SOUCET], AC$2:AC$28)</f>
        <v>1</v>
      </c>
      <c r="AE12" s="13" t="s">
        <v>12</v>
      </c>
    </row>
    <row r="13" spans="1:31">
      <c r="A13" s="46" t="s">
        <v>19</v>
      </c>
      <c r="B13" s="48">
        <v>2009</v>
      </c>
      <c r="C13" s="1" t="s">
        <v>90</v>
      </c>
      <c r="D13" s="1" t="s">
        <v>108</v>
      </c>
      <c r="E13" s="1" t="s">
        <v>141</v>
      </c>
      <c r="F13" s="1"/>
      <c r="G13" s="1"/>
      <c r="H13" s="1"/>
      <c r="I13" s="1" t="s">
        <v>174</v>
      </c>
      <c r="J13" s="1" t="s">
        <v>174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4">
        <f>2*COUNTIF(Table1[[#This Row],[LPV B 8.9.]:[Column1]],"*/*")</f>
        <v>10</v>
      </c>
      <c r="AD13" s="12">
        <f>RANK(Table1[SOUCET], AC$2:AC$28)</f>
        <v>10</v>
      </c>
      <c r="AE13" s="14" t="s">
        <v>13</v>
      </c>
    </row>
    <row r="14" spans="1:31">
      <c r="A14" s="44" t="s">
        <v>82</v>
      </c>
      <c r="B14" s="49">
        <v>2009</v>
      </c>
      <c r="C14" s="1" t="s">
        <v>98</v>
      </c>
      <c r="D14" s="1" t="s">
        <v>113</v>
      </c>
      <c r="E14" s="1"/>
      <c r="F14" s="1"/>
      <c r="G14" s="1"/>
      <c r="H14" s="1"/>
      <c r="I14" s="1" t="s">
        <v>183</v>
      </c>
      <c r="J14" s="1" t="s">
        <v>200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">
        <f>2*COUNTIF(Table1[[#This Row],[LPV B 8.9.]:[Column1]],"*/*")</f>
        <v>8</v>
      </c>
      <c r="AD14" s="12">
        <f>RANK(Table1[SOUCET], AC$2:AC$28)</f>
        <v>16</v>
      </c>
      <c r="AE14" s="13" t="s">
        <v>14</v>
      </c>
    </row>
    <row r="15" spans="1:31">
      <c r="A15" s="63" t="s">
        <v>136</v>
      </c>
      <c r="B15" s="64">
        <v>2010</v>
      </c>
      <c r="C15" s="1"/>
      <c r="D15" s="1"/>
      <c r="E15" s="1"/>
      <c r="F15" s="1"/>
      <c r="G15" s="1"/>
      <c r="H15" s="1"/>
      <c r="I15" s="1" t="s">
        <v>178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4">
        <f>2*COUNTIF(Table1[[#This Row],[LPV B 8.9.]:[Column1]],"*/*")</f>
        <v>2</v>
      </c>
      <c r="AD15" s="12">
        <f>RANK(Table1[SOUCET], AC$2:AC$28)</f>
        <v>26</v>
      </c>
      <c r="AE15" s="63" t="s">
        <v>136</v>
      </c>
    </row>
    <row r="16" spans="1:31">
      <c r="A16" s="63" t="s">
        <v>137</v>
      </c>
      <c r="B16" s="64">
        <v>2010</v>
      </c>
      <c r="C16" s="1"/>
      <c r="D16" s="1"/>
      <c r="E16" s="1"/>
      <c r="F16" s="1"/>
      <c r="G16" s="1"/>
      <c r="H16" s="1" t="s">
        <v>99</v>
      </c>
      <c r="I16" s="1"/>
      <c r="J16" s="1" t="s">
        <v>175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">
        <f>2*COUNTIF(Table1[[#This Row],[LPV B 8.9.]:[Column1]],"*/*")</f>
        <v>4</v>
      </c>
      <c r="AD16" s="12">
        <f>RANK(Table1[SOUCET], AC$2:AC$28)</f>
        <v>22</v>
      </c>
      <c r="AE16" s="63" t="s">
        <v>137</v>
      </c>
    </row>
    <row r="17" spans="1:31">
      <c r="A17" s="46" t="s">
        <v>20</v>
      </c>
      <c r="B17" s="48">
        <v>2010</v>
      </c>
      <c r="C17" s="1" t="s">
        <v>89</v>
      </c>
      <c r="D17" s="1" t="s">
        <v>106</v>
      </c>
      <c r="E17" s="1" t="s">
        <v>139</v>
      </c>
      <c r="F17" s="1"/>
      <c r="G17" s="1"/>
      <c r="H17" s="1"/>
      <c r="I17" s="1" t="s">
        <v>173</v>
      </c>
      <c r="J17" s="1" t="s">
        <v>173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4">
        <f>2*COUNTIF(Table1[[#This Row],[LPV B 8.9.]:[Column1]],"*/*")</f>
        <v>10</v>
      </c>
      <c r="AD17" s="12">
        <f>RANK(Table1[SOUCET], AC$2:AC$28)</f>
        <v>10</v>
      </c>
      <c r="AE17" s="14" t="s">
        <v>15</v>
      </c>
    </row>
    <row r="18" spans="1:31">
      <c r="A18" s="44" t="s">
        <v>21</v>
      </c>
      <c r="B18" s="49">
        <v>2010</v>
      </c>
      <c r="C18" s="1" t="s">
        <v>96</v>
      </c>
      <c r="D18" s="1" t="s">
        <v>115</v>
      </c>
      <c r="E18" s="1"/>
      <c r="F18" s="1"/>
      <c r="G18" s="1" t="s">
        <v>155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">
        <f>2*COUNTIF(Table1[[#This Row],[LPV B 8.9.]:[Column1]],"*/*")</f>
        <v>6</v>
      </c>
      <c r="AD18" s="12">
        <f>RANK(Table1[SOUCET], AC$2:AC$28)</f>
        <v>18</v>
      </c>
      <c r="AE18" s="13" t="s">
        <v>16</v>
      </c>
    </row>
    <row r="19" spans="1:31">
      <c r="A19" s="46" t="s">
        <v>22</v>
      </c>
      <c r="B19" s="48">
        <v>2010</v>
      </c>
      <c r="C19" s="1"/>
      <c r="D19" s="1"/>
      <c r="E19" s="1"/>
      <c r="F19" s="1"/>
      <c r="G19" s="1"/>
      <c r="H19" s="1"/>
      <c r="I19" s="1" t="s">
        <v>180</v>
      </c>
      <c r="J19" s="1" t="s">
        <v>199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4">
        <f>2*COUNTIF(Table1[[#This Row],[LPV B 8.9.]:[Column1]],"*/*")</f>
        <v>4</v>
      </c>
      <c r="AD19" s="12">
        <f>RANK(Table1[SOUCET], AC$2:AC$28)</f>
        <v>22</v>
      </c>
      <c r="AE19" s="14" t="s">
        <v>17</v>
      </c>
    </row>
    <row r="20" spans="1:31">
      <c r="A20" s="44" t="s">
        <v>23</v>
      </c>
      <c r="B20" s="49">
        <v>2010</v>
      </c>
      <c r="C20" s="1" t="s">
        <v>92</v>
      </c>
      <c r="D20" s="1" t="s">
        <v>116</v>
      </c>
      <c r="E20" s="1" t="s">
        <v>144</v>
      </c>
      <c r="F20" s="1"/>
      <c r="G20" s="1" t="s">
        <v>153</v>
      </c>
      <c r="H20" s="1"/>
      <c r="I20" s="1" t="s">
        <v>181</v>
      </c>
      <c r="J20" s="1" t="s">
        <v>198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>
        <f>2*COUNTIF(Table1[[#This Row],[LPV B 8.9.]:[Column1]],"*/*")</f>
        <v>12</v>
      </c>
      <c r="AD20" s="12">
        <f>RANK(Table1[SOUCET], AC$2:AC$28)</f>
        <v>5</v>
      </c>
      <c r="AE20" s="13" t="s">
        <v>18</v>
      </c>
    </row>
    <row r="21" spans="1:31">
      <c r="A21" s="46" t="s">
        <v>24</v>
      </c>
      <c r="B21" s="48">
        <v>2010</v>
      </c>
      <c r="C21" s="1" t="s">
        <v>92</v>
      </c>
      <c r="D21" s="1" t="s">
        <v>109</v>
      </c>
      <c r="E21" s="1" t="s">
        <v>142</v>
      </c>
      <c r="F21" s="1"/>
      <c r="G21" s="1" t="s">
        <v>152</v>
      </c>
      <c r="H21" s="1" t="s">
        <v>120</v>
      </c>
      <c r="I21" s="1" t="s">
        <v>175</v>
      </c>
      <c r="J21" s="1" t="s">
        <v>178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4">
        <f>2*COUNTIF(Table1[[#This Row],[LPV B 8.9.]:[Column1]],"*/*")</f>
        <v>14</v>
      </c>
      <c r="AD21" s="12">
        <f>RANK(Table1[SOUCET], AC$2:AC$28)</f>
        <v>1</v>
      </c>
      <c r="AE21" s="14" t="s">
        <v>19</v>
      </c>
    </row>
    <row r="22" spans="1:31">
      <c r="A22" s="44" t="s">
        <v>25</v>
      </c>
      <c r="B22" s="49">
        <v>2011</v>
      </c>
      <c r="C22" s="1" t="s">
        <v>93</v>
      </c>
      <c r="D22" s="1" t="s">
        <v>110</v>
      </c>
      <c r="E22" s="1" t="s">
        <v>143</v>
      </c>
      <c r="F22" s="1"/>
      <c r="G22" s="1" t="s">
        <v>144</v>
      </c>
      <c r="H22" s="1" t="s">
        <v>166</v>
      </c>
      <c r="I22" s="1" t="s">
        <v>176</v>
      </c>
      <c r="J22" s="1" t="s">
        <v>195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">
        <f>2*COUNTIF(Table1[[#This Row],[LPV B 8.9.]:[Column1]],"*/*")</f>
        <v>14</v>
      </c>
      <c r="AD22" s="12">
        <f>RANK(Table1[SOUCET], AC$2:AC$28)</f>
        <v>1</v>
      </c>
      <c r="AE22" s="13" t="s">
        <v>20</v>
      </c>
    </row>
    <row r="23" spans="1:31">
      <c r="A23" s="46" t="s">
        <v>83</v>
      </c>
      <c r="B23" s="48">
        <v>2011</v>
      </c>
      <c r="C23" s="1" t="s">
        <v>97</v>
      </c>
      <c r="D23" s="1" t="s">
        <v>114</v>
      </c>
      <c r="E23" s="1"/>
      <c r="F23" s="1"/>
      <c r="G23" s="1" t="s">
        <v>157</v>
      </c>
      <c r="H23" s="1" t="s">
        <v>168</v>
      </c>
      <c r="I23" s="1" t="s">
        <v>182</v>
      </c>
      <c r="J23" s="1" t="s">
        <v>201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">
        <f>2*COUNTIF(Table1[[#This Row],[LPV B 8.9.]:[Column1]],"*/*")</f>
        <v>12</v>
      </c>
      <c r="AD23" s="12">
        <f>RANK(Table1[SOUCET], AC$2:AC$28)</f>
        <v>5</v>
      </c>
      <c r="AE23" s="14" t="s">
        <v>21</v>
      </c>
    </row>
    <row r="24" spans="1:31">
      <c r="A24" s="44" t="s">
        <v>26</v>
      </c>
      <c r="B24" s="49">
        <v>2011</v>
      </c>
      <c r="C24" s="1"/>
      <c r="D24" s="1"/>
      <c r="E24" s="1"/>
      <c r="F24" s="1"/>
      <c r="G24" s="1" t="s">
        <v>156</v>
      </c>
      <c r="H24" s="1"/>
      <c r="I24" s="1"/>
      <c r="J24" s="1" t="s">
        <v>202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">
        <f>2*COUNTIF(Table1[[#This Row],[LPV B 8.9.]:[Column1]],"*/*")</f>
        <v>4</v>
      </c>
      <c r="AD24" s="12">
        <f>RANK(Table1[SOUCET], AC$2:AC$28)</f>
        <v>22</v>
      </c>
      <c r="AE24" s="13" t="s">
        <v>22</v>
      </c>
    </row>
    <row r="25" spans="1:31">
      <c r="A25" s="46" t="s">
        <v>27</v>
      </c>
      <c r="B25" s="48">
        <v>2012</v>
      </c>
      <c r="C25" s="1" t="s">
        <v>87</v>
      </c>
      <c r="D25" s="1" t="s">
        <v>100</v>
      </c>
      <c r="E25" s="1" t="s">
        <v>118</v>
      </c>
      <c r="F25" s="1"/>
      <c r="G25" s="1" t="s">
        <v>150</v>
      </c>
      <c r="H25" s="1" t="s">
        <v>163</v>
      </c>
      <c r="I25" s="1" t="s">
        <v>172</v>
      </c>
      <c r="J25" s="1" t="s">
        <v>120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4">
        <f>2*COUNTIF(Table1[[#This Row],[LPV B 8.9.]:[Column1]],"*/*")</f>
        <v>14</v>
      </c>
      <c r="AD25" s="12">
        <f>RANK(Table1[SOUCET], AC$2:AC$28)</f>
        <v>1</v>
      </c>
      <c r="AE25" s="14" t="s">
        <v>23</v>
      </c>
    </row>
    <row r="26" spans="1:31">
      <c r="A26" s="69" t="s">
        <v>127</v>
      </c>
      <c r="B26" s="70">
        <v>2012</v>
      </c>
      <c r="C26" s="1"/>
      <c r="D26" s="1"/>
      <c r="E26" s="1"/>
      <c r="F26" s="1"/>
      <c r="G26" s="1" t="s">
        <v>145</v>
      </c>
      <c r="H26" s="1"/>
      <c r="I26" s="1" t="s">
        <v>117</v>
      </c>
      <c r="J26" s="1" t="s">
        <v>166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4">
        <f>2*COUNTIF(Table1[[#This Row],[LPV B 8.9.]:[Column1]],"*/*")</f>
        <v>6</v>
      </c>
      <c r="AD26" s="12">
        <f>RANK(Table1[SOUCET], AC$2:AC$28)</f>
        <v>18</v>
      </c>
      <c r="AE26" s="69" t="s">
        <v>127</v>
      </c>
    </row>
    <row r="27" spans="1:31">
      <c r="A27" s="69" t="s">
        <v>28</v>
      </c>
      <c r="B27" s="71">
        <v>2012</v>
      </c>
      <c r="C27" s="1" t="s">
        <v>88</v>
      </c>
      <c r="D27" s="1" t="s">
        <v>105</v>
      </c>
      <c r="E27" s="1"/>
      <c r="F27" s="1"/>
      <c r="G27" s="1" t="s">
        <v>150</v>
      </c>
      <c r="H27" s="1" t="s">
        <v>164</v>
      </c>
      <c r="I27" s="1"/>
      <c r="J27" s="1" t="s">
        <v>185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">
        <f>2*COUNTIF(Table1[[#This Row],[LPV B 8.9.]:[Column1]],"*/*")</f>
        <v>10</v>
      </c>
      <c r="AD27" s="12">
        <f>RANK(Table1[SOUCET], AC$2:AC$28)</f>
        <v>10</v>
      </c>
      <c r="AE27" s="13" t="s">
        <v>24</v>
      </c>
    </row>
    <row r="28" spans="1:31">
      <c r="A28" s="69" t="s">
        <v>29</v>
      </c>
      <c r="B28" s="71">
        <v>2012</v>
      </c>
      <c r="C28" s="1" t="s">
        <v>86</v>
      </c>
      <c r="D28" s="1" t="s">
        <v>104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">
        <f>2*COUNTIF(Table1[[#This Row],[LPV B 8.9.]:[Column1]],"*/*")</f>
        <v>4</v>
      </c>
      <c r="AD28" s="12">
        <f>RANK(Table1[SOUCET], AC$2:AC$28)</f>
        <v>22</v>
      </c>
      <c r="AE28" s="14" t="s">
        <v>25</v>
      </c>
    </row>
    <row r="29" spans="1:31">
      <c r="A29" s="51" t="s">
        <v>2</v>
      </c>
      <c r="B29" s="52">
        <v>2000</v>
      </c>
      <c r="C29" s="53" t="s">
        <v>103</v>
      </c>
      <c r="D29" s="53" t="s">
        <v>120</v>
      </c>
      <c r="E29" s="53"/>
      <c r="F29" s="53"/>
      <c r="G29" s="53" t="s">
        <v>102</v>
      </c>
      <c r="H29" s="53" t="s">
        <v>87</v>
      </c>
      <c r="I29" s="53" t="s">
        <v>150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4">
        <f>2*COUNTIF(Table1[[#This Row],[LPV B 8.9.]:[Column1]],"*/*")</f>
        <v>10</v>
      </c>
      <c r="AD29" s="53">
        <f>RANK(Table1[SOUCET], AC$2:AC$28)</f>
        <v>10</v>
      </c>
      <c r="AE29" s="53"/>
    </row>
    <row r="30" spans="1:31" s="1" customFormat="1">
      <c r="A30" s="1" t="s">
        <v>36</v>
      </c>
      <c r="B30" s="1">
        <v>2013</v>
      </c>
      <c r="J30" s="1" t="s">
        <v>192</v>
      </c>
    </row>
    <row r="31" spans="1:31" s="1" customFormat="1">
      <c r="A31" s="1" t="s">
        <v>37</v>
      </c>
      <c r="B31" s="1">
        <v>2013</v>
      </c>
    </row>
    <row r="32" spans="1:31" s="1" customFormat="1">
      <c r="A32" s="1" t="s">
        <v>41</v>
      </c>
      <c r="F32" s="1" t="s">
        <v>145</v>
      </c>
      <c r="J32" s="1" t="s">
        <v>163</v>
      </c>
    </row>
    <row r="33" spans="1:10" s="1" customFormat="1">
      <c r="A33" s="1" t="s">
        <v>159</v>
      </c>
      <c r="G33" s="1" t="s">
        <v>161</v>
      </c>
    </row>
    <row r="34" spans="1:10" s="1" customFormat="1">
      <c r="A34" s="1" t="s">
        <v>160</v>
      </c>
      <c r="G34" s="1" t="s">
        <v>101</v>
      </c>
      <c r="J34" s="1" t="s">
        <v>100</v>
      </c>
    </row>
    <row r="35" spans="1:10" s="1" customFormat="1">
      <c r="A35" s="1" t="s">
        <v>193</v>
      </c>
      <c r="J35" s="1" t="s">
        <v>203</v>
      </c>
    </row>
  </sheetData>
  <conditionalFormatting sqref="AD2:AD29">
    <cfRule type="cellIs" dxfId="99" priority="1" operator="between">
      <formula>1</formula>
      <formula>5</formula>
    </cfRule>
  </conditionalFormatting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workbookViewId="0">
      <pane xSplit="1" topLeftCell="B1" activePane="topRight" state="frozen"/>
      <selection pane="topRight" activeCell="V19" sqref="V19"/>
    </sheetView>
  </sheetViews>
  <sheetFormatPr baseColWidth="10" defaultRowHeight="15" x14ac:dyDescent="0"/>
  <cols>
    <col min="1" max="1" width="17.33203125" customWidth="1"/>
    <col min="2" max="2" width="9.83203125" customWidth="1"/>
    <col min="3" max="35" width="3" style="15" customWidth="1"/>
    <col min="36" max="36" width="6.1640625" style="19" customWidth="1"/>
    <col min="37" max="37" width="6.1640625" style="15" customWidth="1"/>
    <col min="38" max="38" width="6.1640625" style="19" customWidth="1"/>
    <col min="39" max="39" width="8.33203125" style="15" customWidth="1"/>
    <col min="40" max="40" width="22.1640625" customWidth="1"/>
  </cols>
  <sheetData>
    <row r="1" spans="1:40" s="34" customFormat="1" ht="34" customHeight="1">
      <c r="A1" s="27" t="s">
        <v>0</v>
      </c>
      <c r="B1" s="27" t="s">
        <v>1</v>
      </c>
      <c r="C1" s="28" t="s">
        <v>121</v>
      </c>
      <c r="D1" s="28" t="s">
        <v>122</v>
      </c>
      <c r="E1" s="28" t="s">
        <v>123</v>
      </c>
      <c r="F1" s="28" t="s">
        <v>124</v>
      </c>
      <c r="G1" s="28" t="s">
        <v>125</v>
      </c>
      <c r="H1" s="28" t="s">
        <v>126</v>
      </c>
      <c r="I1" s="28" t="s">
        <v>128</v>
      </c>
      <c r="J1" s="28" t="s">
        <v>129</v>
      </c>
      <c r="K1" s="28" t="s">
        <v>130</v>
      </c>
      <c r="L1" s="28" t="s">
        <v>131</v>
      </c>
      <c r="M1" s="28" t="s">
        <v>132</v>
      </c>
      <c r="N1" s="28" t="s">
        <v>133</v>
      </c>
      <c r="O1" s="28" t="s">
        <v>189</v>
      </c>
      <c r="P1" s="28" t="s">
        <v>190</v>
      </c>
      <c r="Q1" s="28" t="s">
        <v>205</v>
      </c>
      <c r="R1" s="28" t="s">
        <v>55</v>
      </c>
      <c r="S1" s="28" t="s">
        <v>56</v>
      </c>
      <c r="T1" s="28" t="s">
        <v>57</v>
      </c>
      <c r="U1" s="28" t="s">
        <v>58</v>
      </c>
      <c r="V1" s="28" t="s">
        <v>59</v>
      </c>
      <c r="W1" s="28" t="s">
        <v>60</v>
      </c>
      <c r="X1" s="28" t="s">
        <v>61</v>
      </c>
      <c r="Y1" s="28" t="s">
        <v>62</v>
      </c>
      <c r="Z1" s="40" t="s">
        <v>63</v>
      </c>
      <c r="AA1" s="41" t="s">
        <v>73</v>
      </c>
      <c r="AB1" s="41" t="s">
        <v>74</v>
      </c>
      <c r="AC1" s="41" t="s">
        <v>75</v>
      </c>
      <c r="AD1" s="41" t="s">
        <v>76</v>
      </c>
      <c r="AE1" s="41" t="s">
        <v>77</v>
      </c>
      <c r="AF1" s="41" t="s">
        <v>78</v>
      </c>
      <c r="AG1" s="41" t="s">
        <v>79</v>
      </c>
      <c r="AH1" s="41" t="s">
        <v>80</v>
      </c>
      <c r="AI1" s="28" t="s">
        <v>81</v>
      </c>
      <c r="AJ1" s="29" t="s">
        <v>31</v>
      </c>
      <c r="AK1" s="30" t="s">
        <v>39</v>
      </c>
      <c r="AL1" s="31" t="s">
        <v>40</v>
      </c>
      <c r="AM1" s="32" t="s">
        <v>35</v>
      </c>
      <c r="AN1" s="33" t="s">
        <v>38</v>
      </c>
    </row>
    <row r="2" spans="1:40">
      <c r="A2" s="44" t="s">
        <v>8</v>
      </c>
      <c r="B2" s="45">
        <v>2002</v>
      </c>
      <c r="C2" s="42">
        <v>1</v>
      </c>
      <c r="D2" s="42">
        <v>1</v>
      </c>
      <c r="E2" s="42">
        <v>1</v>
      </c>
      <c r="F2" s="42"/>
      <c r="G2" s="42">
        <v>1</v>
      </c>
      <c r="H2" s="42">
        <v>1</v>
      </c>
      <c r="I2" s="42">
        <v>1</v>
      </c>
      <c r="J2" s="42"/>
      <c r="K2" s="42">
        <v>1</v>
      </c>
      <c r="L2" s="42"/>
      <c r="M2" s="42">
        <v>1</v>
      </c>
      <c r="N2" s="42">
        <v>1</v>
      </c>
      <c r="O2" s="42">
        <v>1</v>
      </c>
      <c r="P2" s="42"/>
      <c r="Q2" s="42">
        <v>1</v>
      </c>
      <c r="R2" s="42"/>
      <c r="S2" s="42"/>
      <c r="T2" s="42"/>
      <c r="U2" s="42"/>
      <c r="V2" s="42"/>
      <c r="W2" s="42"/>
      <c r="X2" s="42"/>
      <c r="Y2" s="42"/>
      <c r="Z2" s="42"/>
      <c r="AA2" s="43"/>
      <c r="AB2" s="43"/>
      <c r="AC2" s="43"/>
      <c r="AD2" s="43"/>
      <c r="AE2" s="43"/>
      <c r="AF2" s="43"/>
      <c r="AG2" s="43"/>
      <c r="AH2" s="43"/>
      <c r="AI2" s="42"/>
      <c r="AJ2" s="18">
        <f>COUNTIF(Table13[[#This Row],[6.9. CT]:[Column67]],"&lt;3")</f>
        <v>11</v>
      </c>
      <c r="AK2" s="17"/>
      <c r="AL2" s="20">
        <f>Table13[[#This Row],[SOUCET]]+Table13[[#This Row],[uprava bodu]]</f>
        <v>11</v>
      </c>
      <c r="AM2" s="15">
        <f>RANK(Table13[UPR. SOUCET],AL$2:AL$28)</f>
        <v>8</v>
      </c>
      <c r="AN2" s="44" t="s">
        <v>8</v>
      </c>
    </row>
    <row r="3" spans="1:40">
      <c r="A3" s="46" t="s">
        <v>9</v>
      </c>
      <c r="B3" s="47">
        <v>2003</v>
      </c>
      <c r="C3" s="42"/>
      <c r="D3" s="42"/>
      <c r="E3" s="42">
        <v>1</v>
      </c>
      <c r="F3" s="42"/>
      <c r="G3" s="42">
        <v>1</v>
      </c>
      <c r="H3" s="42"/>
      <c r="I3" s="42"/>
      <c r="J3" s="42"/>
      <c r="K3" s="42">
        <v>1</v>
      </c>
      <c r="L3" s="42"/>
      <c r="M3" s="42">
        <v>1</v>
      </c>
      <c r="N3" s="42"/>
      <c r="O3" s="42">
        <v>1</v>
      </c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3"/>
      <c r="AB3" s="43"/>
      <c r="AC3" s="43"/>
      <c r="AD3" s="43"/>
      <c r="AE3" s="43"/>
      <c r="AF3" s="43"/>
      <c r="AG3" s="43"/>
      <c r="AH3" s="43"/>
      <c r="AI3" s="42"/>
      <c r="AJ3" s="18">
        <f>COUNTIF(Table13[[#This Row],[6.9. CT]:[Column67]],"&lt;3")</f>
        <v>5</v>
      </c>
      <c r="AK3" s="17"/>
      <c r="AL3" s="21">
        <f>Table13[[#This Row],[SOUCET]]+Table13[[#This Row],[uprava bodu]]</f>
        <v>5</v>
      </c>
      <c r="AM3" s="15">
        <f>RANK(Table13[UPR. SOUCET],AL$2:AL$28)</f>
        <v>21</v>
      </c>
      <c r="AN3" s="46" t="s">
        <v>9</v>
      </c>
    </row>
    <row r="4" spans="1:40">
      <c r="A4" s="44" t="s">
        <v>10</v>
      </c>
      <c r="B4" s="45">
        <v>2004</v>
      </c>
      <c r="C4" s="42">
        <v>1</v>
      </c>
      <c r="D4" s="42">
        <v>1</v>
      </c>
      <c r="E4" s="42">
        <v>1</v>
      </c>
      <c r="F4" s="42"/>
      <c r="G4" s="42"/>
      <c r="H4" s="42"/>
      <c r="I4" s="42">
        <v>1</v>
      </c>
      <c r="J4" s="42"/>
      <c r="K4" s="42">
        <v>1</v>
      </c>
      <c r="L4" s="42"/>
      <c r="M4" s="42">
        <v>1</v>
      </c>
      <c r="N4" s="42">
        <v>1</v>
      </c>
      <c r="O4" s="42">
        <v>1</v>
      </c>
      <c r="P4" s="42">
        <v>1</v>
      </c>
      <c r="Q4" s="42"/>
      <c r="R4" s="42"/>
      <c r="S4" s="42"/>
      <c r="T4" s="42"/>
      <c r="U4" s="42"/>
      <c r="V4" s="42"/>
      <c r="W4" s="42"/>
      <c r="X4" s="42"/>
      <c r="Y4" s="42"/>
      <c r="Z4" s="42"/>
      <c r="AA4" s="43"/>
      <c r="AB4" s="43"/>
      <c r="AC4" s="43"/>
      <c r="AD4" s="43"/>
      <c r="AE4" s="43"/>
      <c r="AF4" s="43"/>
      <c r="AG4" s="43"/>
      <c r="AH4" s="43"/>
      <c r="AI4" s="42"/>
      <c r="AJ4" s="18">
        <f>COUNTIF(Table13[[#This Row],[6.9. CT]:[Column67]],"&lt;3")</f>
        <v>9</v>
      </c>
      <c r="AK4" s="17"/>
      <c r="AL4" s="20">
        <f>Table13[[#This Row],[SOUCET]]+Table13[[#This Row],[uprava bodu]]</f>
        <v>9</v>
      </c>
      <c r="AM4" s="15">
        <f>RANK(Table13[UPR. SOUCET],AL$2:AL$28)</f>
        <v>13</v>
      </c>
      <c r="AN4" s="44" t="s">
        <v>10</v>
      </c>
    </row>
    <row r="5" spans="1:40">
      <c r="A5" s="46" t="s">
        <v>11</v>
      </c>
      <c r="B5" s="47">
        <v>2005</v>
      </c>
      <c r="C5" s="42">
        <v>1</v>
      </c>
      <c r="D5" s="42"/>
      <c r="E5" s="42"/>
      <c r="F5" s="42"/>
      <c r="G5" s="42">
        <v>1</v>
      </c>
      <c r="H5" s="42">
        <v>1</v>
      </c>
      <c r="I5" s="42">
        <v>1</v>
      </c>
      <c r="J5" s="42"/>
      <c r="K5" s="42"/>
      <c r="L5" s="42"/>
      <c r="M5" s="42">
        <v>1</v>
      </c>
      <c r="N5" s="42">
        <v>1</v>
      </c>
      <c r="O5" s="42">
        <v>1</v>
      </c>
      <c r="P5" s="42">
        <v>1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3"/>
      <c r="AB5" s="43"/>
      <c r="AC5" s="43"/>
      <c r="AD5" s="43"/>
      <c r="AE5" s="43"/>
      <c r="AF5" s="43"/>
      <c r="AG5" s="43"/>
      <c r="AH5" s="43"/>
      <c r="AI5" s="42"/>
      <c r="AJ5" s="18">
        <f>COUNTIF(Table13[[#This Row],[6.9. CT]:[Column67]],"&lt;3")</f>
        <v>8</v>
      </c>
      <c r="AK5" s="17"/>
      <c r="AL5" s="21">
        <f>Table13[[#This Row],[SOUCET]]+Table13[[#This Row],[uprava bodu]]</f>
        <v>8</v>
      </c>
      <c r="AM5" s="15">
        <f>RANK(Table13[UPR. SOUCET],AL$2:AL$28)</f>
        <v>16</v>
      </c>
      <c r="AN5" s="46" t="s">
        <v>11</v>
      </c>
    </row>
    <row r="6" spans="1:40">
      <c r="A6" s="44" t="s">
        <v>12</v>
      </c>
      <c r="B6" s="45">
        <v>2005</v>
      </c>
      <c r="C6" s="42"/>
      <c r="D6" s="42"/>
      <c r="E6" s="42"/>
      <c r="F6" s="42"/>
      <c r="G6" s="42">
        <v>1</v>
      </c>
      <c r="H6" s="42">
        <v>1</v>
      </c>
      <c r="I6" s="42"/>
      <c r="J6" s="42"/>
      <c r="K6" s="42"/>
      <c r="L6" s="42">
        <v>1</v>
      </c>
      <c r="M6" s="42">
        <v>1</v>
      </c>
      <c r="N6" s="42"/>
      <c r="O6" s="42">
        <v>1</v>
      </c>
      <c r="P6" s="42">
        <v>1</v>
      </c>
      <c r="Q6" s="42">
        <v>1</v>
      </c>
      <c r="R6" s="42"/>
      <c r="S6" s="42"/>
      <c r="T6" s="42"/>
      <c r="U6" s="42"/>
      <c r="V6" s="42"/>
      <c r="W6" s="42"/>
      <c r="X6" s="42"/>
      <c r="Y6" s="42"/>
      <c r="Z6" s="42"/>
      <c r="AA6" s="43"/>
      <c r="AB6" s="43"/>
      <c r="AC6" s="43"/>
      <c r="AD6" s="43"/>
      <c r="AE6" s="43"/>
      <c r="AF6" s="43"/>
      <c r="AG6" s="43"/>
      <c r="AH6" s="43"/>
      <c r="AI6" s="42"/>
      <c r="AJ6" s="18">
        <f>COUNTIF(Table13[[#This Row],[6.9. CT]:[Column67]],"&lt;3")</f>
        <v>7</v>
      </c>
      <c r="AK6" s="17"/>
      <c r="AL6" s="20">
        <f>Table13[[#This Row],[SOUCET]]+Table13[[#This Row],[uprava bodu]]</f>
        <v>7</v>
      </c>
      <c r="AM6" s="15">
        <f>RANK(Table13[UPR. SOUCET],AL$2:AL$28)</f>
        <v>19</v>
      </c>
      <c r="AN6" s="44" t="s">
        <v>12</v>
      </c>
    </row>
    <row r="7" spans="1:40">
      <c r="A7" s="46" t="s">
        <v>13</v>
      </c>
      <c r="B7" s="47">
        <v>2006</v>
      </c>
      <c r="C7" s="42">
        <v>1</v>
      </c>
      <c r="D7" s="42"/>
      <c r="E7" s="42">
        <v>1</v>
      </c>
      <c r="F7" s="42"/>
      <c r="G7" s="42">
        <v>1</v>
      </c>
      <c r="H7" s="42">
        <v>1</v>
      </c>
      <c r="I7" s="42"/>
      <c r="J7" s="42"/>
      <c r="K7" s="42">
        <v>1</v>
      </c>
      <c r="L7" s="42">
        <v>1</v>
      </c>
      <c r="M7" s="42">
        <v>1</v>
      </c>
      <c r="N7" s="42">
        <v>1</v>
      </c>
      <c r="O7" s="42">
        <v>1</v>
      </c>
      <c r="P7" s="42">
        <v>1</v>
      </c>
      <c r="Q7" s="42">
        <v>1</v>
      </c>
      <c r="R7" s="42"/>
      <c r="S7" s="42"/>
      <c r="T7" s="42"/>
      <c r="U7" s="42"/>
      <c r="V7" s="42"/>
      <c r="W7" s="42"/>
      <c r="X7" s="42"/>
      <c r="Y7" s="42"/>
      <c r="Z7" s="42"/>
      <c r="AA7" s="43"/>
      <c r="AB7" s="43"/>
      <c r="AC7" s="43"/>
      <c r="AD7" s="43"/>
      <c r="AE7" s="43"/>
      <c r="AF7" s="43"/>
      <c r="AG7" s="43"/>
      <c r="AH7" s="43"/>
      <c r="AI7" s="42"/>
      <c r="AJ7" s="18">
        <f>COUNTIF(Table13[[#This Row],[6.9. CT]:[Column67]],"&lt;3")</f>
        <v>11</v>
      </c>
      <c r="AK7" s="17"/>
      <c r="AL7" s="21">
        <f>Table13[[#This Row],[SOUCET]]+Table13[[#This Row],[uprava bodu]]</f>
        <v>11</v>
      </c>
      <c r="AM7" s="15">
        <f>RANK(Table13[UPR. SOUCET],AL$2:AL$28)</f>
        <v>8</v>
      </c>
      <c r="AN7" s="46" t="s">
        <v>13</v>
      </c>
    </row>
    <row r="8" spans="1:40">
      <c r="A8" s="44" t="s">
        <v>14</v>
      </c>
      <c r="B8" s="45">
        <v>2007</v>
      </c>
      <c r="C8" s="42"/>
      <c r="D8" s="42">
        <v>1</v>
      </c>
      <c r="E8" s="42"/>
      <c r="F8" s="42"/>
      <c r="G8" s="42"/>
      <c r="H8" s="42">
        <v>1</v>
      </c>
      <c r="I8" s="42">
        <v>1</v>
      </c>
      <c r="J8" s="42"/>
      <c r="K8" s="42"/>
      <c r="L8" s="42">
        <v>1</v>
      </c>
      <c r="M8" s="42"/>
      <c r="N8" s="42"/>
      <c r="O8" s="42"/>
      <c r="P8" s="42">
        <v>1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3"/>
      <c r="AB8" s="43"/>
      <c r="AC8" s="43"/>
      <c r="AD8" s="43"/>
      <c r="AE8" s="43"/>
      <c r="AF8" s="43"/>
      <c r="AG8" s="43"/>
      <c r="AH8" s="43"/>
      <c r="AI8" s="42"/>
      <c r="AJ8" s="18">
        <f>COUNTIF(Table13[[#This Row],[6.9. CT]:[Column67]],"&lt;3")</f>
        <v>5</v>
      </c>
      <c r="AK8" s="17"/>
      <c r="AL8" s="20">
        <f>Table13[[#This Row],[SOUCET]]+Table13[[#This Row],[uprava bodu]]</f>
        <v>5</v>
      </c>
      <c r="AM8" s="15">
        <f>RANK(Table13[UPR. SOUCET],AL$2:AL$28)</f>
        <v>21</v>
      </c>
      <c r="AN8" s="44" t="s">
        <v>14</v>
      </c>
    </row>
    <row r="9" spans="1:40">
      <c r="A9" s="46" t="s">
        <v>15</v>
      </c>
      <c r="B9" s="47">
        <v>2007</v>
      </c>
      <c r="C9" s="15">
        <v>1</v>
      </c>
      <c r="D9" s="15">
        <v>1</v>
      </c>
      <c r="E9" s="15">
        <v>1</v>
      </c>
      <c r="F9" s="15">
        <v>1</v>
      </c>
      <c r="G9" s="15" t="s">
        <v>134</v>
      </c>
      <c r="H9" s="15" t="s">
        <v>134</v>
      </c>
      <c r="I9" s="73" t="s">
        <v>134</v>
      </c>
      <c r="J9" s="15">
        <v>1</v>
      </c>
      <c r="K9" s="15" t="s">
        <v>135</v>
      </c>
      <c r="L9" s="15" t="s">
        <v>134</v>
      </c>
      <c r="M9" s="15">
        <v>1</v>
      </c>
      <c r="N9" s="15" t="s">
        <v>134</v>
      </c>
      <c r="O9" s="15">
        <v>1</v>
      </c>
      <c r="P9" s="15">
        <v>1</v>
      </c>
      <c r="Q9" s="15">
        <v>1</v>
      </c>
      <c r="R9" s="42"/>
      <c r="S9" s="42"/>
      <c r="T9" s="42"/>
      <c r="U9" s="42"/>
      <c r="V9" s="42"/>
      <c r="W9" s="42"/>
      <c r="X9" s="42"/>
      <c r="Y9" s="42"/>
      <c r="Z9" s="42"/>
      <c r="AA9" s="43"/>
      <c r="AB9" s="43"/>
      <c r="AC9" s="43"/>
      <c r="AD9" s="43"/>
      <c r="AE9" s="43"/>
      <c r="AF9" s="43"/>
      <c r="AG9" s="43"/>
      <c r="AH9" s="43"/>
      <c r="AI9" s="42"/>
      <c r="AJ9" s="18">
        <f>COUNTIF(Table13[[#This Row],[6.9. CT]:[Column67]],"&lt;3")</f>
        <v>9</v>
      </c>
      <c r="AK9" s="17"/>
      <c r="AL9" s="21">
        <f>Table13[[#This Row],[SOUCET]]+Table13[[#This Row],[uprava bodu]]</f>
        <v>9</v>
      </c>
      <c r="AM9" s="15">
        <f>RANK(Table13[UPR. SOUCET],AL$2:AL$28)</f>
        <v>13</v>
      </c>
      <c r="AN9" s="46" t="s">
        <v>15</v>
      </c>
    </row>
    <row r="10" spans="1:40">
      <c r="A10" s="44" t="s">
        <v>16</v>
      </c>
      <c r="B10" s="45">
        <v>2009</v>
      </c>
      <c r="C10" s="42"/>
      <c r="D10" s="42">
        <v>1</v>
      </c>
      <c r="E10" s="42">
        <v>1</v>
      </c>
      <c r="F10" s="42"/>
      <c r="G10" s="42">
        <v>1</v>
      </c>
      <c r="H10" s="42"/>
      <c r="I10" s="42">
        <v>1</v>
      </c>
      <c r="J10" s="42"/>
      <c r="K10" s="42">
        <v>1</v>
      </c>
      <c r="L10" s="42">
        <v>1</v>
      </c>
      <c r="M10" s="42">
        <v>1</v>
      </c>
      <c r="N10" s="42">
        <v>1</v>
      </c>
      <c r="O10" s="42">
        <v>1</v>
      </c>
      <c r="P10" s="42"/>
      <c r="Q10" s="42">
        <v>1</v>
      </c>
      <c r="R10" s="42"/>
      <c r="S10" s="42"/>
      <c r="T10" s="42"/>
      <c r="U10" s="42"/>
      <c r="V10" s="42"/>
      <c r="W10" s="42"/>
      <c r="X10" s="42"/>
      <c r="Y10" s="42"/>
      <c r="Z10" s="42"/>
      <c r="AA10" s="43"/>
      <c r="AB10" s="43"/>
      <c r="AC10" s="43"/>
      <c r="AD10" s="43"/>
      <c r="AE10" s="43"/>
      <c r="AF10" s="43"/>
      <c r="AG10" s="43"/>
      <c r="AH10" s="43"/>
      <c r="AI10" s="42"/>
      <c r="AJ10" s="18">
        <f>COUNTIF(Table13[[#This Row],[6.9. CT]:[Column67]],"&lt;3")</f>
        <v>10</v>
      </c>
      <c r="AK10" s="17"/>
      <c r="AL10" s="20">
        <f>Table13[[#This Row],[SOUCET]]+Table13[[#This Row],[uprava bodu]]</f>
        <v>10</v>
      </c>
      <c r="AM10" s="15">
        <f>RANK(Table13[UPR. SOUCET],AL$2:AL$28)</f>
        <v>11</v>
      </c>
      <c r="AN10" s="44" t="s">
        <v>16</v>
      </c>
    </row>
    <row r="11" spans="1:40">
      <c r="A11" s="46" t="s">
        <v>17</v>
      </c>
      <c r="B11" s="47">
        <v>2009</v>
      </c>
      <c r="C11" s="55">
        <v>1</v>
      </c>
      <c r="D11" s="55" t="s">
        <v>134</v>
      </c>
      <c r="E11" s="55" t="s">
        <v>134</v>
      </c>
      <c r="F11" s="55" t="s">
        <v>134</v>
      </c>
      <c r="G11" s="55">
        <v>1</v>
      </c>
      <c r="H11" s="55">
        <v>1</v>
      </c>
      <c r="I11" s="55">
        <v>1</v>
      </c>
      <c r="J11" s="55" t="s">
        <v>134</v>
      </c>
      <c r="K11" s="55">
        <v>1</v>
      </c>
      <c r="L11" s="55" t="s">
        <v>134</v>
      </c>
      <c r="M11" s="55">
        <v>1</v>
      </c>
      <c r="N11" s="55" t="s">
        <v>134</v>
      </c>
      <c r="O11" s="55">
        <v>1</v>
      </c>
      <c r="P11" s="55">
        <v>1</v>
      </c>
      <c r="Q11" s="15" t="s">
        <v>134</v>
      </c>
      <c r="R11" s="42"/>
      <c r="S11" s="42"/>
      <c r="T11" s="42"/>
      <c r="U11" s="42"/>
      <c r="V11" s="42"/>
      <c r="W11" s="42"/>
      <c r="X11" s="42"/>
      <c r="Y11" s="42"/>
      <c r="Z11" s="42"/>
      <c r="AA11" s="43"/>
      <c r="AB11" s="43"/>
      <c r="AC11" s="43"/>
      <c r="AD11" s="43"/>
      <c r="AE11" s="43"/>
      <c r="AF11" s="43"/>
      <c r="AG11" s="43"/>
      <c r="AH11" s="43"/>
      <c r="AI11" s="42"/>
      <c r="AJ11" s="18">
        <f>COUNTIF(Table13[[#This Row],[6.9. CT]:[Column67]],"&lt;3")</f>
        <v>8</v>
      </c>
      <c r="AK11" s="17"/>
      <c r="AL11" s="21">
        <f>Table13[[#This Row],[SOUCET]]+Table13[[#This Row],[uprava bodu]]</f>
        <v>8</v>
      </c>
      <c r="AM11" s="15">
        <f>RANK(Table13[UPR. SOUCET],AL$2:AL$28)</f>
        <v>16</v>
      </c>
      <c r="AN11" s="46" t="s">
        <v>17</v>
      </c>
    </row>
    <row r="12" spans="1:40">
      <c r="A12" s="44" t="s">
        <v>18</v>
      </c>
      <c r="B12" s="45">
        <v>2009</v>
      </c>
      <c r="C12" s="55" t="s">
        <v>135</v>
      </c>
      <c r="D12" s="55">
        <v>1</v>
      </c>
      <c r="E12" s="55" t="s">
        <v>134</v>
      </c>
      <c r="F12" s="55">
        <v>1</v>
      </c>
      <c r="G12" s="55">
        <v>1</v>
      </c>
      <c r="H12" s="55" t="s">
        <v>134</v>
      </c>
      <c r="I12" s="55" t="s">
        <v>134</v>
      </c>
      <c r="J12" s="55" t="s">
        <v>134</v>
      </c>
      <c r="K12" s="55" t="s">
        <v>135</v>
      </c>
      <c r="L12" s="55">
        <v>1</v>
      </c>
      <c r="M12" s="55" t="s">
        <v>134</v>
      </c>
      <c r="N12" s="55">
        <v>1</v>
      </c>
      <c r="O12" s="55" t="s">
        <v>135</v>
      </c>
      <c r="P12" s="55" t="s">
        <v>134</v>
      </c>
      <c r="Q12" s="15" t="s">
        <v>134</v>
      </c>
      <c r="R12" s="42"/>
      <c r="S12" s="42"/>
      <c r="T12" s="42"/>
      <c r="U12" s="42"/>
      <c r="V12" s="42"/>
      <c r="W12" s="42"/>
      <c r="X12" s="42"/>
      <c r="Y12" s="42"/>
      <c r="Z12" s="42"/>
      <c r="AA12" s="43"/>
      <c r="AB12" s="43"/>
      <c r="AC12" s="43"/>
      <c r="AD12" s="43"/>
      <c r="AE12" s="43"/>
      <c r="AF12" s="43"/>
      <c r="AG12" s="43"/>
      <c r="AH12" s="43"/>
      <c r="AI12" s="42"/>
      <c r="AJ12" s="18">
        <f>COUNTIF(Table13[[#This Row],[6.9. CT]:[Column67]],"&lt;3")</f>
        <v>5</v>
      </c>
      <c r="AK12" s="17"/>
      <c r="AL12" s="20">
        <f>Table13[[#This Row],[SOUCET]]+Table13[[#This Row],[uprava bodu]]</f>
        <v>5</v>
      </c>
      <c r="AM12" s="15">
        <f>RANK(Table13[UPR. SOUCET],AL$2:AL$28)</f>
        <v>21</v>
      </c>
      <c r="AN12" s="44" t="s">
        <v>18</v>
      </c>
    </row>
    <row r="13" spans="1:40">
      <c r="A13" s="46" t="s">
        <v>19</v>
      </c>
      <c r="B13" s="47">
        <v>2009</v>
      </c>
      <c r="C13" s="55">
        <v>1</v>
      </c>
      <c r="D13" s="55">
        <v>1</v>
      </c>
      <c r="E13" s="55" t="s">
        <v>134</v>
      </c>
      <c r="F13" s="55">
        <v>1</v>
      </c>
      <c r="G13" s="55">
        <v>1</v>
      </c>
      <c r="H13" s="55">
        <v>1</v>
      </c>
      <c r="I13" s="55">
        <v>1</v>
      </c>
      <c r="J13" s="55">
        <v>1</v>
      </c>
      <c r="K13" s="55">
        <v>1</v>
      </c>
      <c r="L13" s="55">
        <v>1</v>
      </c>
      <c r="M13" s="55">
        <v>1</v>
      </c>
      <c r="N13" s="55">
        <v>1</v>
      </c>
      <c r="O13" s="55" t="s">
        <v>134</v>
      </c>
      <c r="P13" s="55">
        <v>1</v>
      </c>
      <c r="Q13" s="15">
        <v>1</v>
      </c>
      <c r="R13" s="42"/>
      <c r="S13" s="42"/>
      <c r="T13" s="42"/>
      <c r="U13" s="42"/>
      <c r="V13" s="42"/>
      <c r="W13" s="42"/>
      <c r="X13" s="42"/>
      <c r="Y13" s="42"/>
      <c r="Z13" s="42"/>
      <c r="AA13" s="43"/>
      <c r="AB13" s="43"/>
      <c r="AC13" s="43"/>
      <c r="AD13" s="43"/>
      <c r="AE13" s="43"/>
      <c r="AF13" s="43"/>
      <c r="AG13" s="43"/>
      <c r="AH13" s="43"/>
      <c r="AI13" s="42"/>
      <c r="AJ13" s="18">
        <f>COUNTIF(Table13[[#This Row],[6.9. CT]:[Column67]],"&lt;3")</f>
        <v>13</v>
      </c>
      <c r="AK13" s="17"/>
      <c r="AL13" s="21">
        <f>Table13[[#This Row],[SOUCET]]+Table13[[#This Row],[uprava bodu]]</f>
        <v>13</v>
      </c>
      <c r="AM13" s="15">
        <f>RANK(Table13[UPR. SOUCET],AL$2:AL$28)</f>
        <v>2</v>
      </c>
      <c r="AN13" s="46" t="s">
        <v>19</v>
      </c>
    </row>
    <row r="14" spans="1:40">
      <c r="A14" s="44" t="s">
        <v>82</v>
      </c>
      <c r="B14" s="45">
        <v>2009</v>
      </c>
      <c r="C14" s="55">
        <v>1</v>
      </c>
      <c r="D14" s="55">
        <v>1</v>
      </c>
      <c r="E14" s="55">
        <v>1</v>
      </c>
      <c r="F14" s="55">
        <v>1</v>
      </c>
      <c r="G14" s="55">
        <v>1</v>
      </c>
      <c r="H14" s="55" t="s">
        <v>134</v>
      </c>
      <c r="I14" s="55" t="s">
        <v>134</v>
      </c>
      <c r="J14" s="55">
        <v>1</v>
      </c>
      <c r="K14" s="55">
        <v>1</v>
      </c>
      <c r="L14" s="55" t="s">
        <v>134</v>
      </c>
      <c r="M14" s="55">
        <v>1</v>
      </c>
      <c r="N14" s="55">
        <v>1</v>
      </c>
      <c r="O14" s="55">
        <v>1</v>
      </c>
      <c r="P14" s="55">
        <v>1</v>
      </c>
      <c r="Q14" s="15">
        <v>1</v>
      </c>
      <c r="R14" s="42"/>
      <c r="S14" s="42"/>
      <c r="T14" s="42"/>
      <c r="U14" s="42"/>
      <c r="V14" s="42"/>
      <c r="W14" s="42"/>
      <c r="X14" s="42"/>
      <c r="Y14" s="42"/>
      <c r="Z14" s="42"/>
      <c r="AA14" s="43"/>
      <c r="AB14" s="43"/>
      <c r="AC14" s="43"/>
      <c r="AD14" s="43"/>
      <c r="AE14" s="43"/>
      <c r="AF14" s="43"/>
      <c r="AG14" s="43"/>
      <c r="AH14" s="43"/>
      <c r="AI14" s="42"/>
      <c r="AJ14" s="18">
        <f>COUNTIF(Table13[[#This Row],[6.9. CT]:[Column67]],"&lt;3")</f>
        <v>12</v>
      </c>
      <c r="AK14" s="17"/>
      <c r="AL14" s="20">
        <f>Table13[[#This Row],[SOUCET]]+Table13[[#This Row],[uprava bodu]]</f>
        <v>12</v>
      </c>
      <c r="AM14" s="15">
        <f>RANK(Table13[UPR. SOUCET],AL$2:AL$28)</f>
        <v>6</v>
      </c>
      <c r="AN14" s="44" t="s">
        <v>82</v>
      </c>
    </row>
    <row r="15" spans="1:40">
      <c r="A15" s="63" t="s">
        <v>136</v>
      </c>
      <c r="B15" s="64">
        <v>2010</v>
      </c>
      <c r="C15" s="55" t="s">
        <v>134</v>
      </c>
      <c r="D15" s="55" t="s">
        <v>134</v>
      </c>
      <c r="E15" s="55" t="s">
        <v>134</v>
      </c>
      <c r="F15" s="55" t="s">
        <v>134</v>
      </c>
      <c r="G15" s="55" t="s">
        <v>134</v>
      </c>
      <c r="H15" s="55" t="s">
        <v>135</v>
      </c>
      <c r="I15" s="55" t="s">
        <v>134</v>
      </c>
      <c r="J15" s="55" t="s">
        <v>135</v>
      </c>
      <c r="K15" s="55" t="s">
        <v>135</v>
      </c>
      <c r="L15" s="55">
        <v>1</v>
      </c>
      <c r="M15" s="55">
        <v>1</v>
      </c>
      <c r="N15" s="55">
        <v>1</v>
      </c>
      <c r="O15" s="55" t="s">
        <v>135</v>
      </c>
      <c r="P15" s="55">
        <v>1</v>
      </c>
      <c r="Q15" s="15" t="s">
        <v>134</v>
      </c>
      <c r="R15" s="42"/>
      <c r="S15" s="42"/>
      <c r="T15" s="42"/>
      <c r="U15" s="42"/>
      <c r="V15" s="42"/>
      <c r="W15" s="42"/>
      <c r="X15" s="42"/>
      <c r="Y15" s="42"/>
      <c r="Z15" s="42"/>
      <c r="AA15" s="43"/>
      <c r="AB15" s="43"/>
      <c r="AC15" s="43"/>
      <c r="AD15" s="43"/>
      <c r="AE15" s="43"/>
      <c r="AF15" s="43"/>
      <c r="AG15" s="43"/>
      <c r="AH15" s="43"/>
      <c r="AI15" s="42"/>
      <c r="AJ15" s="18">
        <f>COUNTIF(Table13[[#This Row],[6.9. CT]:[Column67]],"&lt;3")</f>
        <v>4</v>
      </c>
      <c r="AK15" s="17"/>
      <c r="AL15" s="21">
        <f>Table13[[#This Row],[SOUCET]]+Table13[[#This Row],[uprava bodu]]</f>
        <v>4</v>
      </c>
      <c r="AM15" s="15">
        <f>RANK(Table13[UPR. SOUCET],AL$2:AL$28)</f>
        <v>24</v>
      </c>
      <c r="AN15" s="63" t="s">
        <v>136</v>
      </c>
    </row>
    <row r="16" spans="1:40">
      <c r="A16" s="63" t="s">
        <v>137</v>
      </c>
      <c r="B16" s="64">
        <v>2010</v>
      </c>
      <c r="C16" s="55" t="s">
        <v>134</v>
      </c>
      <c r="D16" s="55" t="s">
        <v>134</v>
      </c>
      <c r="E16" s="55" t="s">
        <v>134</v>
      </c>
      <c r="F16" s="55">
        <v>1</v>
      </c>
      <c r="G16" s="55">
        <v>1</v>
      </c>
      <c r="H16" s="55" t="s">
        <v>135</v>
      </c>
      <c r="I16" s="55" t="s">
        <v>135</v>
      </c>
      <c r="J16" s="55" t="s">
        <v>135</v>
      </c>
      <c r="K16" s="55">
        <v>1</v>
      </c>
      <c r="L16" s="55" t="s">
        <v>134</v>
      </c>
      <c r="M16" s="55">
        <v>1</v>
      </c>
      <c r="N16" s="55" t="s">
        <v>134</v>
      </c>
      <c r="O16" s="55">
        <v>1</v>
      </c>
      <c r="P16" s="55">
        <v>1</v>
      </c>
      <c r="Q16" s="15">
        <v>1</v>
      </c>
      <c r="R16" s="42"/>
      <c r="S16" s="42"/>
      <c r="T16" s="42"/>
      <c r="U16" s="42"/>
      <c r="V16" s="42"/>
      <c r="W16" s="42"/>
      <c r="X16" s="42"/>
      <c r="Y16" s="42"/>
      <c r="Z16" s="42"/>
      <c r="AA16" s="43"/>
      <c r="AB16" s="43"/>
      <c r="AC16" s="43"/>
      <c r="AD16" s="43"/>
      <c r="AE16" s="43"/>
      <c r="AF16" s="43"/>
      <c r="AG16" s="43"/>
      <c r="AH16" s="43"/>
      <c r="AI16" s="42"/>
      <c r="AJ16" s="18">
        <f>COUNTIF(Table13[[#This Row],[6.9. CT]:[Column67]],"&lt;3")</f>
        <v>7</v>
      </c>
      <c r="AK16" s="17"/>
      <c r="AL16" s="20">
        <f>Table13[[#This Row],[SOUCET]]+Table13[[#This Row],[uprava bodu]]</f>
        <v>7</v>
      </c>
      <c r="AM16" s="15">
        <f>RANK(Table13[UPR. SOUCET],AL$2:AL$28)</f>
        <v>19</v>
      </c>
      <c r="AN16" s="63" t="s">
        <v>137</v>
      </c>
    </row>
    <row r="17" spans="1:40">
      <c r="A17" s="46" t="s">
        <v>20</v>
      </c>
      <c r="B17" s="47">
        <v>2010</v>
      </c>
      <c r="C17" s="55">
        <v>1</v>
      </c>
      <c r="D17" s="55">
        <v>1</v>
      </c>
      <c r="E17" s="55" t="s">
        <v>134</v>
      </c>
      <c r="F17" s="55">
        <v>1</v>
      </c>
      <c r="G17" s="55" t="s">
        <v>134</v>
      </c>
      <c r="H17" s="55">
        <v>1</v>
      </c>
      <c r="I17" s="55" t="s">
        <v>134</v>
      </c>
      <c r="J17" s="55">
        <v>1</v>
      </c>
      <c r="K17" s="55" t="s">
        <v>135</v>
      </c>
      <c r="L17" s="55">
        <v>1</v>
      </c>
      <c r="M17" s="55">
        <v>1</v>
      </c>
      <c r="N17" s="55">
        <v>1</v>
      </c>
      <c r="O17" s="55" t="s">
        <v>135</v>
      </c>
      <c r="P17" s="55">
        <v>1</v>
      </c>
      <c r="Q17" s="15">
        <v>1</v>
      </c>
      <c r="R17" s="42"/>
      <c r="S17" s="42"/>
      <c r="T17" s="42"/>
      <c r="U17" s="42"/>
      <c r="V17" s="42"/>
      <c r="W17" s="42"/>
      <c r="X17" s="42"/>
      <c r="Y17" s="42"/>
      <c r="Z17" s="42"/>
      <c r="AA17" s="43"/>
      <c r="AB17" s="43"/>
      <c r="AC17" s="43"/>
      <c r="AD17" s="43"/>
      <c r="AE17" s="43"/>
      <c r="AF17" s="43"/>
      <c r="AG17" s="43"/>
      <c r="AH17" s="43"/>
      <c r="AI17" s="42"/>
      <c r="AJ17" s="18">
        <f>COUNTIF(Table13[[#This Row],[6.9. CT]:[Column67]],"&lt;3")</f>
        <v>10</v>
      </c>
      <c r="AK17" s="17"/>
      <c r="AL17" s="21">
        <f>Table13[[#This Row],[SOUCET]]+Table13[[#This Row],[uprava bodu]]</f>
        <v>10</v>
      </c>
      <c r="AM17" s="15">
        <f>RANK(Table13[UPR. SOUCET],AL$2:AL$28)</f>
        <v>11</v>
      </c>
      <c r="AN17" s="46" t="s">
        <v>20</v>
      </c>
    </row>
    <row r="18" spans="1:40">
      <c r="A18" s="44" t="s">
        <v>21</v>
      </c>
      <c r="B18" s="45">
        <v>2010</v>
      </c>
      <c r="C18" s="55">
        <v>1</v>
      </c>
      <c r="D18" s="55" t="s">
        <v>134</v>
      </c>
      <c r="E18" s="55" t="s">
        <v>134</v>
      </c>
      <c r="F18" s="55" t="s">
        <v>134</v>
      </c>
      <c r="G18" s="55" t="s">
        <v>134</v>
      </c>
      <c r="H18" s="55" t="s">
        <v>135</v>
      </c>
      <c r="I18" s="55" t="s">
        <v>135</v>
      </c>
      <c r="J18" s="55" t="s">
        <v>135</v>
      </c>
      <c r="K18" s="55" t="s">
        <v>135</v>
      </c>
      <c r="L18" s="55" t="s">
        <v>135</v>
      </c>
      <c r="M18" s="55" t="s">
        <v>135</v>
      </c>
      <c r="N18" s="55" t="s">
        <v>134</v>
      </c>
      <c r="O18" s="55" t="s">
        <v>135</v>
      </c>
      <c r="P18" s="55" t="s">
        <v>134</v>
      </c>
      <c r="Q18" s="15" t="s">
        <v>134</v>
      </c>
      <c r="R18" s="42"/>
      <c r="S18" s="42"/>
      <c r="T18" s="42"/>
      <c r="U18" s="42"/>
      <c r="V18" s="42"/>
      <c r="W18" s="42"/>
      <c r="X18" s="42"/>
      <c r="Y18" s="42"/>
      <c r="Z18" s="42"/>
      <c r="AA18" s="43"/>
      <c r="AB18" s="43"/>
      <c r="AC18" s="43"/>
      <c r="AD18" s="43"/>
      <c r="AE18" s="43"/>
      <c r="AF18" s="43"/>
      <c r="AG18" s="43"/>
      <c r="AH18" s="43"/>
      <c r="AI18" s="42"/>
      <c r="AJ18" s="18">
        <f>COUNTIF(Table13[[#This Row],[6.9. CT]:[Column67]],"&lt;3")</f>
        <v>1</v>
      </c>
      <c r="AK18" s="17"/>
      <c r="AL18" s="20">
        <f>Table13[[#This Row],[SOUCET]]+Table13[[#This Row],[uprava bodu]]</f>
        <v>1</v>
      </c>
      <c r="AM18" s="15">
        <f>RANK(Table13[UPR. SOUCET],AL$2:AL$28)</f>
        <v>26</v>
      </c>
      <c r="AN18" s="44" t="s">
        <v>21</v>
      </c>
    </row>
    <row r="19" spans="1:40">
      <c r="A19" s="46" t="s">
        <v>22</v>
      </c>
      <c r="B19" s="47">
        <v>2010</v>
      </c>
      <c r="C19" s="55">
        <v>1</v>
      </c>
      <c r="D19" s="55">
        <v>1</v>
      </c>
      <c r="E19" s="55">
        <v>1</v>
      </c>
      <c r="F19" s="55" t="s">
        <v>134</v>
      </c>
      <c r="G19" s="55">
        <v>1</v>
      </c>
      <c r="H19" s="55">
        <v>1</v>
      </c>
      <c r="I19" s="55">
        <v>1</v>
      </c>
      <c r="J19" s="55">
        <v>1</v>
      </c>
      <c r="K19" s="55">
        <v>1</v>
      </c>
      <c r="L19" s="55" t="s">
        <v>134</v>
      </c>
      <c r="M19" s="55">
        <v>1</v>
      </c>
      <c r="N19" s="55" t="s">
        <v>134</v>
      </c>
      <c r="O19" s="55">
        <v>1</v>
      </c>
      <c r="P19" s="55">
        <v>1</v>
      </c>
      <c r="Q19" s="15">
        <v>1</v>
      </c>
      <c r="R19" s="42"/>
      <c r="S19" s="42"/>
      <c r="T19" s="42"/>
      <c r="U19" s="42"/>
      <c r="V19" s="42"/>
      <c r="W19" s="42"/>
      <c r="X19" s="42"/>
      <c r="Y19" s="42"/>
      <c r="Z19" s="42"/>
      <c r="AA19" s="43"/>
      <c r="AB19" s="43"/>
      <c r="AC19" s="43"/>
      <c r="AD19" s="43"/>
      <c r="AE19" s="43"/>
      <c r="AF19" s="43"/>
      <c r="AG19" s="43"/>
      <c r="AH19" s="43"/>
      <c r="AI19" s="42"/>
      <c r="AJ19" s="18">
        <f>COUNTIF(Table13[[#This Row],[6.9. CT]:[Column67]],"&lt;3")</f>
        <v>12</v>
      </c>
      <c r="AK19" s="17"/>
      <c r="AL19" s="21">
        <f>Table13[[#This Row],[SOUCET]]+Table13[[#This Row],[uprava bodu]]</f>
        <v>12</v>
      </c>
      <c r="AM19" s="15">
        <f>RANK(Table13[UPR. SOUCET],AL$2:AL$28)</f>
        <v>6</v>
      </c>
      <c r="AN19" s="46" t="s">
        <v>22</v>
      </c>
    </row>
    <row r="20" spans="1:40">
      <c r="A20" s="44" t="s">
        <v>23</v>
      </c>
      <c r="B20" s="45">
        <v>2010</v>
      </c>
      <c r="C20" s="55">
        <v>1</v>
      </c>
      <c r="D20" s="55" t="s">
        <v>134</v>
      </c>
      <c r="E20" s="55">
        <v>1</v>
      </c>
      <c r="F20" s="55" t="s">
        <v>134</v>
      </c>
      <c r="G20" s="55">
        <v>1</v>
      </c>
      <c r="H20" s="55">
        <v>1</v>
      </c>
      <c r="I20" s="55">
        <v>1</v>
      </c>
      <c r="J20" s="55">
        <v>1</v>
      </c>
      <c r="K20" s="55">
        <v>1</v>
      </c>
      <c r="L20" s="55">
        <v>1</v>
      </c>
      <c r="M20" s="55">
        <v>1</v>
      </c>
      <c r="N20" s="55">
        <v>1</v>
      </c>
      <c r="O20" s="55">
        <v>1</v>
      </c>
      <c r="P20" s="55">
        <v>1</v>
      </c>
      <c r="Q20" s="15">
        <v>1</v>
      </c>
      <c r="R20" s="42"/>
      <c r="S20" s="42"/>
      <c r="T20" s="42"/>
      <c r="U20" s="42"/>
      <c r="V20" s="42"/>
      <c r="W20" s="42"/>
      <c r="X20" s="42"/>
      <c r="Y20" s="42"/>
      <c r="Z20" s="42"/>
      <c r="AA20" s="43"/>
      <c r="AB20" s="43"/>
      <c r="AC20" s="43"/>
      <c r="AD20" s="43"/>
      <c r="AE20" s="43"/>
      <c r="AF20" s="43"/>
      <c r="AG20" s="43"/>
      <c r="AH20" s="43"/>
      <c r="AI20" s="42"/>
      <c r="AJ20" s="18">
        <f>COUNTIF(Table13[[#This Row],[6.9. CT]:[Column67]],"&lt;3")</f>
        <v>13</v>
      </c>
      <c r="AK20" s="17"/>
      <c r="AL20" s="20">
        <f>Table13[[#This Row],[SOUCET]]+Table13[[#This Row],[uprava bodu]]</f>
        <v>13</v>
      </c>
      <c r="AM20" s="15">
        <f>RANK(Table13[UPR. SOUCET],AL$2:AL$28)</f>
        <v>2</v>
      </c>
      <c r="AN20" s="44" t="s">
        <v>23</v>
      </c>
    </row>
    <row r="21" spans="1:40">
      <c r="A21" s="46" t="s">
        <v>24</v>
      </c>
      <c r="B21" s="47">
        <v>2010</v>
      </c>
      <c r="C21" s="55">
        <v>1</v>
      </c>
      <c r="D21" s="55">
        <v>1</v>
      </c>
      <c r="E21" s="55">
        <v>1</v>
      </c>
      <c r="F21" s="55">
        <v>1</v>
      </c>
      <c r="G21" s="55">
        <v>1</v>
      </c>
      <c r="H21" s="55">
        <v>1</v>
      </c>
      <c r="I21" s="55">
        <v>1</v>
      </c>
      <c r="J21" s="55">
        <v>1</v>
      </c>
      <c r="K21" s="55">
        <v>1</v>
      </c>
      <c r="L21" s="55">
        <v>1</v>
      </c>
      <c r="M21" s="55">
        <v>1</v>
      </c>
      <c r="N21" s="55">
        <v>1</v>
      </c>
      <c r="O21" s="55" t="s">
        <v>135</v>
      </c>
      <c r="P21" s="55">
        <v>1</v>
      </c>
      <c r="Q21" s="15">
        <v>1</v>
      </c>
      <c r="R21" s="42"/>
      <c r="S21" s="42"/>
      <c r="T21" s="42"/>
      <c r="U21" s="42"/>
      <c r="V21" s="42"/>
      <c r="W21" s="42"/>
      <c r="X21" s="42"/>
      <c r="Y21" s="42"/>
      <c r="Z21" s="42"/>
      <c r="AA21" s="43"/>
      <c r="AB21" s="43"/>
      <c r="AC21" s="43"/>
      <c r="AD21" s="43"/>
      <c r="AE21" s="43"/>
      <c r="AF21" s="43"/>
      <c r="AG21" s="43"/>
      <c r="AH21" s="43"/>
      <c r="AI21" s="42"/>
      <c r="AJ21" s="18">
        <f>COUNTIF(Table13[[#This Row],[6.9. CT]:[Column67]],"&lt;3")</f>
        <v>14</v>
      </c>
      <c r="AK21" s="17"/>
      <c r="AL21" s="21">
        <f>Table13[[#This Row],[SOUCET]]+Table13[[#This Row],[uprava bodu]]</f>
        <v>14</v>
      </c>
      <c r="AM21" s="15">
        <f>RANK(Table13[UPR. SOUCET],AL$2:AL$28)</f>
        <v>1</v>
      </c>
      <c r="AN21" s="46" t="s">
        <v>24</v>
      </c>
    </row>
    <row r="22" spans="1:40">
      <c r="A22" s="44" t="s">
        <v>25</v>
      </c>
      <c r="B22" s="45">
        <v>2011</v>
      </c>
      <c r="C22" s="55">
        <v>1</v>
      </c>
      <c r="D22" s="55">
        <v>1</v>
      </c>
      <c r="E22" s="55">
        <v>1</v>
      </c>
      <c r="F22" s="55">
        <v>1</v>
      </c>
      <c r="G22" s="55">
        <v>1</v>
      </c>
      <c r="H22" s="55">
        <v>1</v>
      </c>
      <c r="I22" s="55" t="s">
        <v>134</v>
      </c>
      <c r="J22" s="55" t="s">
        <v>134</v>
      </c>
      <c r="K22" s="55">
        <v>1</v>
      </c>
      <c r="L22" s="55">
        <v>1</v>
      </c>
      <c r="M22" s="55">
        <v>1</v>
      </c>
      <c r="N22" s="55">
        <v>1</v>
      </c>
      <c r="O22" s="55">
        <v>1</v>
      </c>
      <c r="P22" s="55">
        <v>1</v>
      </c>
      <c r="Q22" s="15">
        <v>1</v>
      </c>
      <c r="R22" s="42"/>
      <c r="S22" s="42"/>
      <c r="T22" s="42"/>
      <c r="U22" s="42"/>
      <c r="V22" s="42"/>
      <c r="W22" s="42"/>
      <c r="X22" s="42"/>
      <c r="Y22" s="42"/>
      <c r="Z22" s="42"/>
      <c r="AA22" s="43"/>
      <c r="AB22" s="43"/>
      <c r="AC22" s="43"/>
      <c r="AD22" s="43"/>
      <c r="AE22" s="43"/>
      <c r="AF22" s="43"/>
      <c r="AG22" s="43"/>
      <c r="AH22" s="43"/>
      <c r="AI22" s="42"/>
      <c r="AJ22" s="18">
        <f>COUNTIF(Table13[[#This Row],[6.9. CT]:[Column67]],"&lt;3")</f>
        <v>13</v>
      </c>
      <c r="AK22" s="17"/>
      <c r="AL22" s="20">
        <f>Table13[[#This Row],[SOUCET]]+Table13[[#This Row],[uprava bodu]]</f>
        <v>13</v>
      </c>
      <c r="AM22" s="15">
        <f>RANK(Table13[UPR. SOUCET],AL$2:AL$28)</f>
        <v>2</v>
      </c>
      <c r="AN22" s="44" t="s">
        <v>25</v>
      </c>
    </row>
    <row r="23" spans="1:40">
      <c r="A23" s="46" t="s">
        <v>83</v>
      </c>
      <c r="B23" s="47">
        <v>2011</v>
      </c>
      <c r="C23" s="55">
        <v>1</v>
      </c>
      <c r="D23" s="55" t="s">
        <v>134</v>
      </c>
      <c r="E23" s="55">
        <v>1</v>
      </c>
      <c r="F23" s="55">
        <v>1</v>
      </c>
      <c r="G23" s="55">
        <v>1</v>
      </c>
      <c r="H23" s="55">
        <v>1</v>
      </c>
      <c r="I23" s="55">
        <v>1</v>
      </c>
      <c r="J23" s="55" t="s">
        <v>134</v>
      </c>
      <c r="K23" s="55">
        <v>1</v>
      </c>
      <c r="L23" s="55">
        <v>1</v>
      </c>
      <c r="M23" s="55">
        <v>1</v>
      </c>
      <c r="N23" s="55">
        <v>1</v>
      </c>
      <c r="O23" s="55">
        <v>1</v>
      </c>
      <c r="P23" s="55">
        <v>1</v>
      </c>
      <c r="Q23" s="15">
        <v>1</v>
      </c>
      <c r="R23" s="42"/>
      <c r="S23" s="42"/>
      <c r="T23" s="42"/>
      <c r="U23" s="42"/>
      <c r="V23" s="42"/>
      <c r="W23" s="42"/>
      <c r="X23" s="42"/>
      <c r="Y23" s="42"/>
      <c r="Z23" s="42"/>
      <c r="AA23" s="43"/>
      <c r="AB23" s="43"/>
      <c r="AC23" s="43"/>
      <c r="AD23" s="43"/>
      <c r="AE23" s="43"/>
      <c r="AF23" s="43"/>
      <c r="AG23" s="43"/>
      <c r="AH23" s="43"/>
      <c r="AI23" s="42"/>
      <c r="AJ23" s="18">
        <f>COUNTIF(Table13[[#This Row],[6.9. CT]:[Column67]],"&lt;3")</f>
        <v>13</v>
      </c>
      <c r="AK23" s="17"/>
      <c r="AL23" s="21">
        <f>Table13[[#This Row],[SOUCET]]+Table13[[#This Row],[uprava bodu]]</f>
        <v>13</v>
      </c>
      <c r="AM23" s="15">
        <f>RANK(Table13[UPR. SOUCET],AL$2:AL$28)</f>
        <v>2</v>
      </c>
      <c r="AN23" s="46" t="s">
        <v>83</v>
      </c>
    </row>
    <row r="24" spans="1:40">
      <c r="A24" s="44" t="s">
        <v>26</v>
      </c>
      <c r="B24" s="45">
        <v>2011</v>
      </c>
      <c r="C24" s="55" t="s">
        <v>134</v>
      </c>
      <c r="D24" s="55" t="s">
        <v>134</v>
      </c>
      <c r="E24" s="55" t="s">
        <v>134</v>
      </c>
      <c r="F24" s="55" t="s">
        <v>134</v>
      </c>
      <c r="G24" s="55" t="s">
        <v>134</v>
      </c>
      <c r="H24" s="55" t="s">
        <v>134</v>
      </c>
      <c r="I24" s="55" t="s">
        <v>134</v>
      </c>
      <c r="J24" s="55" t="s">
        <v>134</v>
      </c>
      <c r="K24" s="55" t="s">
        <v>135</v>
      </c>
      <c r="L24" s="55" t="s">
        <v>135</v>
      </c>
      <c r="M24" s="55" t="s">
        <v>135</v>
      </c>
      <c r="N24" s="55" t="s">
        <v>135</v>
      </c>
      <c r="O24" s="55" t="s">
        <v>135</v>
      </c>
      <c r="P24" s="55" t="s">
        <v>135</v>
      </c>
      <c r="Q24" s="15" t="s">
        <v>135</v>
      </c>
      <c r="R24" s="42"/>
      <c r="S24" s="42"/>
      <c r="T24" s="42"/>
      <c r="U24" s="42"/>
      <c r="V24" s="42"/>
      <c r="W24" s="42"/>
      <c r="X24" s="42"/>
      <c r="Y24" s="42"/>
      <c r="Z24" s="42"/>
      <c r="AA24" s="43"/>
      <c r="AB24" s="43"/>
      <c r="AC24" s="43"/>
      <c r="AD24" s="43"/>
      <c r="AE24" s="43"/>
      <c r="AF24" s="43"/>
      <c r="AG24" s="43"/>
      <c r="AH24" s="43"/>
      <c r="AI24" s="42"/>
      <c r="AJ24" s="18">
        <f>COUNTIF(Table13[[#This Row],[6.9. CT]:[Column67]],"&lt;3")</f>
        <v>0</v>
      </c>
      <c r="AK24" s="17"/>
      <c r="AL24" s="20">
        <f>Table13[[#This Row],[SOUCET]]+Table13[[#This Row],[uprava bodu]]</f>
        <v>0</v>
      </c>
      <c r="AM24" s="15">
        <f>RANK(Table13[UPR. SOUCET],AL$2:AL$28)</f>
        <v>27</v>
      </c>
      <c r="AN24" s="44" t="s">
        <v>26</v>
      </c>
    </row>
    <row r="25" spans="1:40">
      <c r="A25" s="46" t="s">
        <v>27</v>
      </c>
      <c r="B25" s="47">
        <v>2012</v>
      </c>
      <c r="C25" s="55">
        <v>1</v>
      </c>
      <c r="D25" s="55">
        <v>1</v>
      </c>
      <c r="E25" s="55" t="s">
        <v>134</v>
      </c>
      <c r="F25" s="55">
        <v>1</v>
      </c>
      <c r="G25" s="55" t="s">
        <v>134</v>
      </c>
      <c r="H25" s="55" t="s">
        <v>134</v>
      </c>
      <c r="I25" s="55" t="s">
        <v>134</v>
      </c>
      <c r="J25" s="55">
        <v>1</v>
      </c>
      <c r="K25" s="55" t="s">
        <v>135</v>
      </c>
      <c r="L25" s="55">
        <v>1</v>
      </c>
      <c r="M25" s="55">
        <v>1</v>
      </c>
      <c r="N25" s="55">
        <v>1</v>
      </c>
      <c r="O25" s="55" t="s">
        <v>135</v>
      </c>
      <c r="P25" s="55">
        <v>1</v>
      </c>
      <c r="Q25" s="15" t="s">
        <v>134</v>
      </c>
      <c r="R25" s="42"/>
      <c r="S25" s="42"/>
      <c r="T25" s="42"/>
      <c r="U25" s="42"/>
      <c r="V25" s="42"/>
      <c r="W25" s="42"/>
      <c r="X25" s="42"/>
      <c r="Y25" s="42"/>
      <c r="Z25" s="42"/>
      <c r="AA25" s="43"/>
      <c r="AB25" s="43"/>
      <c r="AC25" s="43"/>
      <c r="AD25" s="43"/>
      <c r="AE25" s="43"/>
      <c r="AF25" s="43"/>
      <c r="AG25" s="43"/>
      <c r="AH25" s="43"/>
      <c r="AI25" s="42"/>
      <c r="AJ25" s="18">
        <f>COUNTIF(Table13[[#This Row],[6.9. CT]:[Column67]],"&lt;3")</f>
        <v>8</v>
      </c>
      <c r="AK25" s="17"/>
      <c r="AL25" s="21">
        <f>Table13[[#This Row],[SOUCET]]+Table13[[#This Row],[uprava bodu]]</f>
        <v>8</v>
      </c>
      <c r="AM25" s="15">
        <f>RANK(Table13[UPR. SOUCET],AL$2:AL$28)</f>
        <v>16</v>
      </c>
      <c r="AN25" s="46" t="s">
        <v>27</v>
      </c>
    </row>
    <row r="26" spans="1:40">
      <c r="A26" s="69" t="s">
        <v>127</v>
      </c>
      <c r="B26" s="70">
        <v>2012</v>
      </c>
      <c r="C26" s="55">
        <v>1</v>
      </c>
      <c r="D26" s="55" t="s">
        <v>135</v>
      </c>
      <c r="E26" s="55">
        <v>1</v>
      </c>
      <c r="F26" s="55">
        <v>1</v>
      </c>
      <c r="G26" s="55">
        <v>1</v>
      </c>
      <c r="H26" s="55" t="s">
        <v>135</v>
      </c>
      <c r="I26" s="55">
        <v>1</v>
      </c>
      <c r="J26" s="55" t="s">
        <v>135</v>
      </c>
      <c r="K26" s="55">
        <v>1</v>
      </c>
      <c r="L26" s="55" t="s">
        <v>135</v>
      </c>
      <c r="M26" s="55">
        <v>1</v>
      </c>
      <c r="N26" s="55" t="s">
        <v>134</v>
      </c>
      <c r="O26" s="55">
        <v>1</v>
      </c>
      <c r="P26" s="55" t="s">
        <v>135</v>
      </c>
      <c r="Q26" s="15">
        <v>1</v>
      </c>
      <c r="R26" s="42"/>
      <c r="S26" s="42"/>
      <c r="T26" s="42"/>
      <c r="U26" s="42"/>
      <c r="V26" s="42"/>
      <c r="W26" s="42"/>
      <c r="X26" s="42"/>
      <c r="Y26" s="42"/>
      <c r="Z26" s="42"/>
      <c r="AA26" s="43"/>
      <c r="AB26" s="43"/>
      <c r="AC26" s="43"/>
      <c r="AD26" s="43"/>
      <c r="AE26" s="43"/>
      <c r="AF26" s="43"/>
      <c r="AG26" s="43"/>
      <c r="AH26" s="43"/>
      <c r="AI26" s="42"/>
      <c r="AJ26" s="18">
        <f>COUNTIF(Table13[[#This Row],[6.9. CT]:[Column67]],"&lt;3")</f>
        <v>9</v>
      </c>
      <c r="AK26" s="17"/>
      <c r="AL26" s="21">
        <f>Table13[[#This Row],[SOUCET]]+Table13[[#This Row],[uprava bodu]]</f>
        <v>9</v>
      </c>
      <c r="AM26" s="15">
        <f>RANK(Table13[UPR. SOUCET],AL$2:AL$28)</f>
        <v>13</v>
      </c>
      <c r="AN26" s="46" t="s">
        <v>127</v>
      </c>
    </row>
    <row r="27" spans="1:40">
      <c r="A27" s="69" t="s">
        <v>28</v>
      </c>
      <c r="B27" s="70">
        <v>2012</v>
      </c>
      <c r="C27" s="55">
        <v>1</v>
      </c>
      <c r="D27" s="55">
        <v>1</v>
      </c>
      <c r="E27" s="55" t="s">
        <v>134</v>
      </c>
      <c r="F27" s="55">
        <v>1</v>
      </c>
      <c r="G27" s="55">
        <v>1</v>
      </c>
      <c r="H27" s="55" t="s">
        <v>134</v>
      </c>
      <c r="I27" s="55">
        <v>1</v>
      </c>
      <c r="J27" s="55">
        <v>1</v>
      </c>
      <c r="K27" s="55">
        <v>1</v>
      </c>
      <c r="L27" s="55">
        <v>1</v>
      </c>
      <c r="M27" s="55">
        <v>1</v>
      </c>
      <c r="N27" s="55">
        <v>1</v>
      </c>
      <c r="O27" s="55">
        <v>1</v>
      </c>
      <c r="P27" s="55" t="s">
        <v>134</v>
      </c>
      <c r="Q27" s="15" t="s">
        <v>134</v>
      </c>
      <c r="R27" s="42"/>
      <c r="S27" s="42"/>
      <c r="T27" s="42"/>
      <c r="U27" s="42"/>
      <c r="V27" s="42"/>
      <c r="W27" s="42"/>
      <c r="X27" s="42"/>
      <c r="Y27" s="42"/>
      <c r="Z27" s="42"/>
      <c r="AA27" s="43"/>
      <c r="AB27" s="43"/>
      <c r="AC27" s="43"/>
      <c r="AD27" s="43"/>
      <c r="AE27" s="43"/>
      <c r="AF27" s="43"/>
      <c r="AG27" s="43"/>
      <c r="AH27" s="43"/>
      <c r="AI27" s="42"/>
      <c r="AJ27" s="18">
        <f>COUNTIF(Table13[[#This Row],[6.9. CT]:[Column67]],"&lt;3")</f>
        <v>11</v>
      </c>
      <c r="AK27" s="17"/>
      <c r="AL27" s="20">
        <f>Table13[[#This Row],[SOUCET]]+Table13[[#This Row],[uprava bodu]]</f>
        <v>11</v>
      </c>
      <c r="AM27" s="15">
        <f>RANK(Table13[UPR. SOUCET],AL$2:AL$28)</f>
        <v>8</v>
      </c>
      <c r="AN27" s="44" t="s">
        <v>28</v>
      </c>
    </row>
    <row r="28" spans="1:40">
      <c r="A28" s="69" t="s">
        <v>29</v>
      </c>
      <c r="B28" s="70">
        <v>2012</v>
      </c>
      <c r="C28" s="55">
        <v>1</v>
      </c>
      <c r="D28" s="55">
        <v>1</v>
      </c>
      <c r="E28" s="55" t="s">
        <v>134</v>
      </c>
      <c r="F28" s="55" t="s">
        <v>134</v>
      </c>
      <c r="G28" s="55" t="s">
        <v>134</v>
      </c>
      <c r="H28" s="55" t="s">
        <v>135</v>
      </c>
      <c r="I28" s="55" t="s">
        <v>135</v>
      </c>
      <c r="J28" s="55" t="s">
        <v>135</v>
      </c>
      <c r="K28" s="55" t="s">
        <v>135</v>
      </c>
      <c r="L28" s="55" t="s">
        <v>135</v>
      </c>
      <c r="M28" s="55" t="s">
        <v>135</v>
      </c>
      <c r="N28" s="55" t="s">
        <v>135</v>
      </c>
      <c r="O28" s="55" t="s">
        <v>135</v>
      </c>
      <c r="P28" s="55"/>
      <c r="Q28" s="15" t="s">
        <v>135</v>
      </c>
      <c r="R28" s="42"/>
      <c r="S28" s="42"/>
      <c r="T28" s="42"/>
      <c r="U28" s="42"/>
      <c r="V28" s="42"/>
      <c r="W28" s="42"/>
      <c r="X28" s="42"/>
      <c r="Y28" s="42"/>
      <c r="Z28" s="42"/>
      <c r="AA28" s="43"/>
      <c r="AB28" s="43"/>
      <c r="AC28" s="43"/>
      <c r="AD28" s="43"/>
      <c r="AE28" s="43"/>
      <c r="AF28" s="43"/>
      <c r="AG28" s="43"/>
      <c r="AH28" s="43"/>
      <c r="AI28" s="42"/>
      <c r="AJ28" s="18">
        <f>COUNTIF(Table13[[#This Row],[6.9. CT]:[Column67]],"&lt;3")</f>
        <v>2</v>
      </c>
      <c r="AK28" s="17"/>
      <c r="AL28" s="21">
        <f>Table13[[#This Row],[SOUCET]]+Table13[[#This Row],[uprava bodu]]</f>
        <v>2</v>
      </c>
      <c r="AM28" s="15">
        <f>RANK(Table13[UPR. SOUCET],AL$2:AL$28)</f>
        <v>25</v>
      </c>
      <c r="AN28" s="46" t="s">
        <v>29</v>
      </c>
    </row>
    <row r="29" spans="1:40">
      <c r="A29" s="56"/>
      <c r="B29" s="57"/>
      <c r="C29" s="55"/>
      <c r="D29" s="55"/>
      <c r="E29" s="55"/>
      <c r="F29" s="55"/>
      <c r="G29" s="55"/>
      <c r="H29" s="55"/>
      <c r="I29" s="55"/>
      <c r="J29" s="55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58"/>
      <c r="AA29" s="43"/>
      <c r="AB29" s="43"/>
      <c r="AC29" s="43"/>
      <c r="AD29" s="43"/>
      <c r="AE29" s="43"/>
      <c r="AF29" s="43"/>
      <c r="AG29" s="43"/>
      <c r="AH29" s="43"/>
      <c r="AI29" s="59"/>
      <c r="AJ29" s="60">
        <f>COUNTIF(Table13[[#This Row],[6.9. CT]:[Column67]],"&lt;3")</f>
        <v>0</v>
      </c>
      <c r="AK29" s="17"/>
      <c r="AL29" s="61">
        <f>Table13[[#This Row],[SOUCET]]+Table13[[#This Row],[uprava bodu]]</f>
        <v>0</v>
      </c>
      <c r="AM29" s="62">
        <f>RANK(Table13[UPR. SOUCET],AL$2:AL$28)</f>
        <v>27</v>
      </c>
      <c r="AN29" s="46"/>
    </row>
    <row r="30" spans="1:40">
      <c r="A30" s="56"/>
      <c r="B30" s="57"/>
      <c r="C30" s="55"/>
      <c r="D30" s="55"/>
      <c r="E30" s="55"/>
      <c r="F30" s="55"/>
      <c r="G30" s="55"/>
      <c r="H30" s="55"/>
      <c r="I30" s="55"/>
      <c r="J30" s="55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58"/>
      <c r="AA30" s="43"/>
      <c r="AB30" s="43"/>
      <c r="AC30" s="43"/>
      <c r="AD30" s="43"/>
      <c r="AE30" s="43"/>
      <c r="AF30" s="43"/>
      <c r="AG30" s="43"/>
      <c r="AH30" s="43"/>
      <c r="AI30" s="59"/>
      <c r="AJ30" s="60">
        <f>COUNTIF(Table13[[#This Row],[6.9. CT]:[Column67]],"&lt;3")</f>
        <v>0</v>
      </c>
      <c r="AK30" s="17"/>
      <c r="AL30" s="61">
        <f>Table13[[#This Row],[SOUCET]]+Table13[[#This Row],[uprava bodu]]</f>
        <v>0</v>
      </c>
      <c r="AM30" s="62">
        <f>RANK(Table13[UPR. SOUCET],AL$2:AL$28)</f>
        <v>27</v>
      </c>
      <c r="AN30" s="46"/>
    </row>
    <row r="31" spans="1:40">
      <c r="A31" s="35"/>
      <c r="B31" s="36"/>
      <c r="AA31" s="16"/>
      <c r="AB31" s="16"/>
      <c r="AC31" s="16"/>
      <c r="AD31" s="16"/>
      <c r="AE31" s="16"/>
      <c r="AF31" s="16"/>
      <c r="AG31" s="16"/>
      <c r="AH31" s="16"/>
      <c r="AJ31" s="21"/>
      <c r="AK31" s="17"/>
      <c r="AL31" s="21"/>
      <c r="AN31" s="35"/>
    </row>
    <row r="32" spans="1:40"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5">
        <v>7</v>
      </c>
      <c r="J32" s="15">
        <v>8</v>
      </c>
      <c r="K32" s="15">
        <v>9</v>
      </c>
      <c r="L32" s="15">
        <v>10</v>
      </c>
      <c r="M32" s="15">
        <v>11</v>
      </c>
      <c r="N32" s="15">
        <v>12</v>
      </c>
      <c r="O32" s="15">
        <v>13</v>
      </c>
      <c r="P32" s="15">
        <v>14</v>
      </c>
      <c r="Q32" s="15">
        <v>15</v>
      </c>
      <c r="R32" s="15">
        <v>16</v>
      </c>
      <c r="S32" s="15">
        <v>17</v>
      </c>
      <c r="T32" s="15">
        <v>18</v>
      </c>
      <c r="U32" s="15">
        <v>19</v>
      </c>
      <c r="V32" s="15">
        <v>20</v>
      </c>
      <c r="W32" s="15">
        <v>21</v>
      </c>
      <c r="X32" s="15">
        <v>22</v>
      </c>
      <c r="Y32" s="15">
        <v>23</v>
      </c>
      <c r="Z32" s="15">
        <v>24</v>
      </c>
      <c r="AA32" s="15">
        <v>59</v>
      </c>
      <c r="AB32" s="15">
        <v>60</v>
      </c>
      <c r="AC32" s="15">
        <v>61</v>
      </c>
      <c r="AD32" s="15">
        <v>62</v>
      </c>
      <c r="AE32" s="15">
        <v>63</v>
      </c>
      <c r="AF32" s="15">
        <v>64</v>
      </c>
      <c r="AG32" s="15">
        <v>65</v>
      </c>
      <c r="AH32" s="15">
        <v>66</v>
      </c>
    </row>
  </sheetData>
  <conditionalFormatting sqref="C2:AI28">
    <cfRule type="cellIs" dxfId="65" priority="6" operator="between">
      <formula>1</formula>
      <formula>3</formula>
    </cfRule>
  </conditionalFormatting>
  <conditionalFormatting sqref="AM2:AM31">
    <cfRule type="cellIs" dxfId="64" priority="5" operator="between">
      <formula>1</formula>
      <formula>5</formula>
    </cfRule>
  </conditionalFormatting>
  <conditionalFormatting sqref="C11:J14 C29:J30">
    <cfRule type="cellIs" dxfId="63" priority="4" operator="between">
      <formula>1</formula>
      <formula>3</formula>
    </cfRule>
  </conditionalFormatting>
  <conditionalFormatting sqref="C15:J16">
    <cfRule type="cellIs" dxfId="62" priority="3" operator="between">
      <formula>1</formula>
      <formula>3</formula>
    </cfRule>
  </conditionalFormatting>
  <conditionalFormatting sqref="C17:J28">
    <cfRule type="cellIs" dxfId="61" priority="2" operator="between">
      <formula>1</formula>
      <formula>3</formula>
    </cfRule>
  </conditionalFormatting>
  <conditionalFormatting sqref="K11:P28">
    <cfRule type="cellIs" dxfId="60" priority="1" operator="between">
      <formula>1</formula>
      <formula>3</formula>
    </cfRule>
  </conditionalFormatting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5" workbookViewId="0">
      <selection activeCell="C19" sqref="C19"/>
    </sheetView>
  </sheetViews>
  <sheetFormatPr baseColWidth="10" defaultRowHeight="15" x14ac:dyDescent="0"/>
  <cols>
    <col min="1" max="1" width="19.5" customWidth="1"/>
    <col min="2" max="2" width="11.1640625" customWidth="1"/>
    <col min="3" max="11" width="7.33203125" customWidth="1"/>
    <col min="12" max="12" width="8.5" customWidth="1"/>
    <col min="13" max="13" width="11.1640625" customWidth="1"/>
  </cols>
  <sheetData>
    <row r="1" spans="1:13" s="26" customFormat="1" ht="28" customHeight="1">
      <c r="A1" s="6" t="s">
        <v>0</v>
      </c>
      <c r="B1" s="6" t="s">
        <v>1</v>
      </c>
      <c r="C1" s="23" t="s">
        <v>30</v>
      </c>
      <c r="D1" s="24" t="s">
        <v>43</v>
      </c>
      <c r="E1" s="24" t="s">
        <v>44</v>
      </c>
      <c r="F1" s="24" t="s">
        <v>45</v>
      </c>
      <c r="G1" s="24" t="s">
        <v>46</v>
      </c>
      <c r="H1" s="24" t="s">
        <v>47</v>
      </c>
      <c r="I1" s="24" t="s">
        <v>48</v>
      </c>
      <c r="J1" s="24" t="s">
        <v>49</v>
      </c>
      <c r="K1" s="24" t="s">
        <v>50</v>
      </c>
      <c r="L1" s="24" t="s">
        <v>51</v>
      </c>
      <c r="M1" s="25" t="s">
        <v>31</v>
      </c>
    </row>
    <row r="2" spans="1:13">
      <c r="A2" s="44" t="s">
        <v>8</v>
      </c>
      <c r="B2" s="45">
        <v>2002</v>
      </c>
      <c r="C2" s="4"/>
      <c r="D2" s="4"/>
      <c r="E2" s="4"/>
      <c r="F2" s="4"/>
      <c r="G2" s="4"/>
      <c r="H2" s="4"/>
      <c r="I2" s="4"/>
      <c r="J2" s="4"/>
      <c r="K2" s="4"/>
      <c r="L2" s="4"/>
      <c r="M2" s="2">
        <f>SUM(Table3[[#This Row],[Column1]:[Column10]])</f>
        <v>0</v>
      </c>
    </row>
    <row r="3" spans="1:13">
      <c r="A3" s="46" t="s">
        <v>9</v>
      </c>
      <c r="B3" s="48">
        <v>2003</v>
      </c>
      <c r="C3" s="4"/>
      <c r="D3" s="4"/>
      <c r="E3" s="4"/>
      <c r="F3" s="4"/>
      <c r="G3" s="4"/>
      <c r="H3" s="4"/>
      <c r="I3" s="4"/>
      <c r="J3" s="4"/>
      <c r="K3" s="4"/>
      <c r="L3" s="4"/>
      <c r="M3" s="4">
        <f>SUM(Table3[[#This Row],[Column1]:[Column10]])</f>
        <v>0</v>
      </c>
    </row>
    <row r="4" spans="1:13">
      <c r="A4" s="44" t="s">
        <v>10</v>
      </c>
      <c r="B4" s="49">
        <v>2004</v>
      </c>
      <c r="C4" s="4"/>
      <c r="D4" s="4"/>
      <c r="E4" s="4"/>
      <c r="F4" s="4"/>
      <c r="G4" s="4"/>
      <c r="H4" s="4"/>
      <c r="I4" s="4"/>
      <c r="J4" s="4"/>
      <c r="K4" s="4"/>
      <c r="L4" s="4"/>
      <c r="M4" s="2">
        <f>SUM(Table3[[#This Row],[Column1]:[Column10]])</f>
        <v>0</v>
      </c>
    </row>
    <row r="5" spans="1:13">
      <c r="A5" s="46" t="s">
        <v>11</v>
      </c>
      <c r="B5" s="48">
        <v>2005</v>
      </c>
      <c r="C5" s="4"/>
      <c r="D5" s="4"/>
      <c r="E5" s="4"/>
      <c r="F5" s="4"/>
      <c r="G5" s="4"/>
      <c r="H5" s="4"/>
      <c r="I5" s="4"/>
      <c r="J5" s="4"/>
      <c r="K5" s="4"/>
      <c r="L5" s="4"/>
      <c r="M5" s="4">
        <f>SUM(Table3[[#This Row],[Column1]:[Column10]])</f>
        <v>0</v>
      </c>
    </row>
    <row r="6" spans="1:13">
      <c r="A6" s="44" t="s">
        <v>12</v>
      </c>
      <c r="B6" s="49">
        <v>2005</v>
      </c>
      <c r="C6" s="4"/>
      <c r="D6" s="4"/>
      <c r="E6" s="4"/>
      <c r="F6" s="4"/>
      <c r="G6" s="4"/>
      <c r="H6" s="4"/>
      <c r="I6" s="4"/>
      <c r="J6" s="4"/>
      <c r="K6" s="4"/>
      <c r="L6" s="4"/>
      <c r="M6" s="2">
        <f>SUM(Table3[[#This Row],[Column1]:[Column10]])</f>
        <v>0</v>
      </c>
    </row>
    <row r="7" spans="1:13">
      <c r="A7" s="46" t="s">
        <v>13</v>
      </c>
      <c r="B7" s="48">
        <v>2006</v>
      </c>
      <c r="C7" s="4"/>
      <c r="D7" s="4"/>
      <c r="E7" s="4"/>
      <c r="F7" s="4"/>
      <c r="G7" s="4"/>
      <c r="H7" s="4"/>
      <c r="I7" s="4"/>
      <c r="J7" s="4"/>
      <c r="K7" s="4"/>
      <c r="L7" s="4"/>
      <c r="M7" s="4">
        <f>SUM(Table3[[#This Row],[Column1]:[Column10]])</f>
        <v>0</v>
      </c>
    </row>
    <row r="8" spans="1:13">
      <c r="A8" s="44" t="s">
        <v>14</v>
      </c>
      <c r="B8" s="49">
        <v>2007</v>
      </c>
      <c r="C8" s="4"/>
      <c r="D8" s="4"/>
      <c r="E8" s="4"/>
      <c r="F8" s="4"/>
      <c r="G8" s="4"/>
      <c r="H8" s="4"/>
      <c r="I8" s="4"/>
      <c r="J8" s="4"/>
      <c r="K8" s="4"/>
      <c r="L8" s="4"/>
      <c r="M8" s="2">
        <f>SUM(Table3[[#This Row],[Column1]:[Column10]])</f>
        <v>0</v>
      </c>
    </row>
    <row r="9" spans="1:13">
      <c r="A9" s="46" t="s">
        <v>15</v>
      </c>
      <c r="B9" s="48">
        <v>2007</v>
      </c>
      <c r="C9" s="4"/>
      <c r="D9" s="4"/>
      <c r="E9" s="4"/>
      <c r="F9" s="4"/>
      <c r="G9" s="4"/>
      <c r="H9" s="4"/>
      <c r="I9" s="4"/>
      <c r="J9" s="4"/>
      <c r="K9" s="4"/>
      <c r="L9" s="4"/>
      <c r="M9" s="4">
        <f>SUM(Table3[[#This Row],[Column1]:[Column10]])</f>
        <v>0</v>
      </c>
    </row>
    <row r="10" spans="1:13">
      <c r="A10" s="44" t="s">
        <v>16</v>
      </c>
      <c r="B10" s="49">
        <v>2009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2">
        <f>SUM(Table3[[#This Row],[Column1]:[Column10]])</f>
        <v>0</v>
      </c>
    </row>
    <row r="11" spans="1:13">
      <c r="A11" s="46" t="s">
        <v>17</v>
      </c>
      <c r="B11" s="48">
        <v>2009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>
        <f>SUM(Table3[[#This Row],[Column1]:[Column10]])</f>
        <v>0</v>
      </c>
    </row>
    <row r="12" spans="1:13">
      <c r="A12" s="44" t="s">
        <v>18</v>
      </c>
      <c r="B12" s="49">
        <v>2009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2">
        <f>SUM(Table3[[#This Row],[Column1]:[Column10]])</f>
        <v>0</v>
      </c>
    </row>
    <row r="13" spans="1:13">
      <c r="A13" s="46" t="s">
        <v>19</v>
      </c>
      <c r="B13" s="48">
        <v>2009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>
        <f>SUM(Table3[[#This Row],[Column1]:[Column10]])</f>
        <v>0</v>
      </c>
    </row>
    <row r="14" spans="1:13">
      <c r="A14" s="44" t="s">
        <v>82</v>
      </c>
      <c r="B14" s="49">
        <v>2009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2">
        <f>SUM(Table3[[#This Row],[Column1]:[Column10]])</f>
        <v>0</v>
      </c>
    </row>
    <row r="15" spans="1:13">
      <c r="A15" s="65" t="s">
        <v>136</v>
      </c>
      <c r="B15" s="66">
        <v>2010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2">
        <f>SUM(Table3[[#This Row],[Column1]:[Column10]])</f>
        <v>0</v>
      </c>
    </row>
    <row r="16" spans="1:13">
      <c r="A16" s="67" t="s">
        <v>137</v>
      </c>
      <c r="B16" s="68">
        <v>2010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2">
        <f>SUM(Table3[[#This Row],[Column1]:[Column10]])</f>
        <v>0</v>
      </c>
    </row>
    <row r="17" spans="1:13">
      <c r="A17" s="46" t="s">
        <v>20</v>
      </c>
      <c r="B17" s="48">
        <v>2010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>
        <f>SUM(Table3[[#This Row],[Column1]:[Column10]])</f>
        <v>0</v>
      </c>
    </row>
    <row r="18" spans="1:13">
      <c r="A18" s="44" t="s">
        <v>21</v>
      </c>
      <c r="B18" s="49">
        <v>2010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2">
        <f>SUM(Table3[[#This Row],[Column1]:[Column10]])</f>
        <v>0</v>
      </c>
    </row>
    <row r="19" spans="1:13">
      <c r="A19" s="46" t="s">
        <v>22</v>
      </c>
      <c r="B19" s="48">
        <v>2010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>
        <f>SUM(Table3[[#This Row],[Column1]:[Column10]])</f>
        <v>0</v>
      </c>
    </row>
    <row r="20" spans="1:13">
      <c r="A20" s="44" t="s">
        <v>23</v>
      </c>
      <c r="B20" s="49">
        <v>2010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2">
        <f>SUM(Table3[[#This Row],[Column1]:[Column10]])</f>
        <v>0</v>
      </c>
    </row>
    <row r="21" spans="1:13">
      <c r="A21" s="46" t="s">
        <v>24</v>
      </c>
      <c r="B21" s="48">
        <v>2010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>
        <f>SUM(Table3[[#This Row],[Column1]:[Column10]])</f>
        <v>0</v>
      </c>
    </row>
    <row r="22" spans="1:13">
      <c r="A22" s="44" t="s">
        <v>25</v>
      </c>
      <c r="B22" s="49">
        <v>2011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2">
        <f>SUM(Table3[[#This Row],[Column1]:[Column10]])</f>
        <v>0</v>
      </c>
    </row>
    <row r="23" spans="1:13">
      <c r="A23" s="46" t="s">
        <v>83</v>
      </c>
      <c r="B23" s="48">
        <v>2011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>
        <f>SUM(Table3[[#This Row],[Column1]:[Column10]])</f>
        <v>0</v>
      </c>
    </row>
    <row r="24" spans="1:13">
      <c r="A24" s="44" t="s">
        <v>26</v>
      </c>
      <c r="B24" s="49">
        <v>2011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2">
        <f>SUM(Table3[[#This Row],[Column1]:[Column10]])</f>
        <v>0</v>
      </c>
    </row>
    <row r="25" spans="1:13">
      <c r="A25" s="46" t="s">
        <v>27</v>
      </c>
      <c r="B25" s="48">
        <v>2012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>
        <f>SUM(Table3[[#This Row],[Column1]:[Column10]])</f>
        <v>0</v>
      </c>
    </row>
    <row r="26" spans="1:13">
      <c r="A26" s="69" t="s">
        <v>127</v>
      </c>
      <c r="B26" s="70">
        <v>2012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>
        <f>SUM(Table3[[#This Row],[Column1]:[Column10]])</f>
        <v>0</v>
      </c>
    </row>
    <row r="27" spans="1:13">
      <c r="A27" s="69" t="s">
        <v>28</v>
      </c>
      <c r="B27" s="71">
        <v>2012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2">
        <f>SUM(Table3[[#This Row],[Column1]:[Column10]])</f>
        <v>0</v>
      </c>
    </row>
    <row r="28" spans="1:13">
      <c r="A28" s="69" t="s">
        <v>29</v>
      </c>
      <c r="B28" s="71">
        <v>2012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>
        <f>SUM(Table3[[#This Row],[Column1]:[Column10]])</f>
        <v>0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aktivita</vt:lpstr>
      <vt:lpstr>zavody</vt:lpstr>
      <vt:lpstr>treninky</vt:lpstr>
      <vt:lpstr>soustredeni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</cp:lastModifiedBy>
  <dcterms:created xsi:type="dcterms:W3CDTF">2017-09-05T08:15:12Z</dcterms:created>
  <dcterms:modified xsi:type="dcterms:W3CDTF">2018-10-30T22:09:59Z</dcterms:modified>
</cp:coreProperties>
</file>