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8700" yWindow="0" windowWidth="19320" windowHeight="15500" tabRatio="500" activeTab="2"/>
  </bookViews>
  <sheets>
    <sheet name="aktivita" sheetId="4" r:id="rId1"/>
    <sheet name="zavody" sheetId="1" r:id="rId2"/>
    <sheet name="treninky" sheetId="2" r:id="rId3"/>
    <sheet name="soustredeni" sheetId="3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26" i="1" l="1"/>
  <c r="C26" i="4"/>
  <c r="AP26" i="2"/>
  <c r="AR26" i="2"/>
  <c r="D26" i="4"/>
  <c r="M26" i="3"/>
  <c r="E26" i="4"/>
  <c r="F26" i="4"/>
  <c r="AF2" i="1"/>
  <c r="C2" i="4"/>
  <c r="AP2" i="2"/>
  <c r="AR2" i="2"/>
  <c r="D2" i="4"/>
  <c r="M2" i="3"/>
  <c r="E2" i="4"/>
  <c r="F2" i="4"/>
  <c r="AF3" i="1"/>
  <c r="C3" i="4"/>
  <c r="AP3" i="2"/>
  <c r="AR3" i="2"/>
  <c r="D3" i="4"/>
  <c r="E3" i="4"/>
  <c r="F3" i="4"/>
  <c r="AF4" i="1"/>
  <c r="C4" i="4"/>
  <c r="AP4" i="2"/>
  <c r="AR4" i="2"/>
  <c r="D4" i="4"/>
  <c r="M4" i="3"/>
  <c r="E4" i="4"/>
  <c r="F4" i="4"/>
  <c r="AF5" i="1"/>
  <c r="C5" i="4"/>
  <c r="AP5" i="2"/>
  <c r="AR5" i="2"/>
  <c r="D5" i="4"/>
  <c r="M5" i="3"/>
  <c r="E5" i="4"/>
  <c r="F5" i="4"/>
  <c r="AF6" i="1"/>
  <c r="C6" i="4"/>
  <c r="AP6" i="2"/>
  <c r="AR6" i="2"/>
  <c r="D6" i="4"/>
  <c r="M6" i="3"/>
  <c r="E6" i="4"/>
  <c r="F6" i="4"/>
  <c r="AF7" i="1"/>
  <c r="C7" i="4"/>
  <c r="AP7" i="2"/>
  <c r="AR7" i="2"/>
  <c r="D7" i="4"/>
  <c r="M7" i="3"/>
  <c r="E7" i="4"/>
  <c r="F7" i="4"/>
  <c r="AF8" i="1"/>
  <c r="C8" i="4"/>
  <c r="AP8" i="2"/>
  <c r="AR8" i="2"/>
  <c r="D8" i="4"/>
  <c r="M8" i="3"/>
  <c r="E8" i="4"/>
  <c r="F8" i="4"/>
  <c r="AF9" i="1"/>
  <c r="C9" i="4"/>
  <c r="AP9" i="2"/>
  <c r="AR9" i="2"/>
  <c r="D9" i="4"/>
  <c r="M9" i="3"/>
  <c r="E9" i="4"/>
  <c r="F9" i="4"/>
  <c r="AF10" i="1"/>
  <c r="C10" i="4"/>
  <c r="AP10" i="2"/>
  <c r="AR10" i="2"/>
  <c r="D10" i="4"/>
  <c r="M10" i="3"/>
  <c r="E10" i="4"/>
  <c r="F10" i="4"/>
  <c r="AF11" i="1"/>
  <c r="C11" i="4"/>
  <c r="AP11" i="2"/>
  <c r="AR11" i="2"/>
  <c r="D11" i="4"/>
  <c r="M11" i="3"/>
  <c r="E11" i="4"/>
  <c r="F11" i="4"/>
  <c r="AF12" i="1"/>
  <c r="C12" i="4"/>
  <c r="AP12" i="2"/>
  <c r="AR12" i="2"/>
  <c r="D12" i="4"/>
  <c r="M12" i="3"/>
  <c r="E12" i="4"/>
  <c r="F12" i="4"/>
  <c r="AF13" i="1"/>
  <c r="C13" i="4"/>
  <c r="AP13" i="2"/>
  <c r="AR13" i="2"/>
  <c r="D13" i="4"/>
  <c r="M13" i="3"/>
  <c r="E13" i="4"/>
  <c r="F13" i="4"/>
  <c r="AF14" i="1"/>
  <c r="C14" i="4"/>
  <c r="AP14" i="2"/>
  <c r="AR14" i="2"/>
  <c r="D14" i="4"/>
  <c r="M14" i="3"/>
  <c r="E14" i="4"/>
  <c r="F14" i="4"/>
  <c r="AF15" i="1"/>
  <c r="C15" i="4"/>
  <c r="AP15" i="2"/>
  <c r="AR15" i="2"/>
  <c r="D15" i="4"/>
  <c r="M15" i="3"/>
  <c r="E15" i="4"/>
  <c r="F15" i="4"/>
  <c r="AF16" i="1"/>
  <c r="C16" i="4"/>
  <c r="AP16" i="2"/>
  <c r="AR16" i="2"/>
  <c r="D16" i="4"/>
  <c r="M16" i="3"/>
  <c r="E16" i="4"/>
  <c r="F16" i="4"/>
  <c r="AF17" i="1"/>
  <c r="C17" i="4"/>
  <c r="AP17" i="2"/>
  <c r="AR17" i="2"/>
  <c r="D17" i="4"/>
  <c r="M17" i="3"/>
  <c r="E17" i="4"/>
  <c r="F17" i="4"/>
  <c r="AF18" i="1"/>
  <c r="C18" i="4"/>
  <c r="AP18" i="2"/>
  <c r="AR18" i="2"/>
  <c r="D18" i="4"/>
  <c r="M18" i="3"/>
  <c r="E18" i="4"/>
  <c r="F18" i="4"/>
  <c r="AF19" i="1"/>
  <c r="C19" i="4"/>
  <c r="AP19" i="2"/>
  <c r="AR19" i="2"/>
  <c r="D19" i="4"/>
  <c r="M19" i="3"/>
  <c r="E19" i="4"/>
  <c r="F19" i="4"/>
  <c r="AF20" i="1"/>
  <c r="C20" i="4"/>
  <c r="AP20" i="2"/>
  <c r="AR20" i="2"/>
  <c r="D20" i="4"/>
  <c r="M20" i="3"/>
  <c r="E20" i="4"/>
  <c r="F20" i="4"/>
  <c r="AF21" i="1"/>
  <c r="C21" i="4"/>
  <c r="AP21" i="2"/>
  <c r="AR21" i="2"/>
  <c r="D21" i="4"/>
  <c r="M21" i="3"/>
  <c r="E21" i="4"/>
  <c r="F21" i="4"/>
  <c r="AF22" i="1"/>
  <c r="C22" i="4"/>
  <c r="AP22" i="2"/>
  <c r="AR22" i="2"/>
  <c r="D22" i="4"/>
  <c r="M22" i="3"/>
  <c r="E22" i="4"/>
  <c r="F22" i="4"/>
  <c r="AF23" i="1"/>
  <c r="C23" i="4"/>
  <c r="AP23" i="2"/>
  <c r="AR23" i="2"/>
  <c r="D23" i="4"/>
  <c r="M23" i="3"/>
  <c r="E23" i="4"/>
  <c r="F23" i="4"/>
  <c r="AF24" i="1"/>
  <c r="C24" i="4"/>
  <c r="AP24" i="2"/>
  <c r="AR24" i="2"/>
  <c r="D24" i="4"/>
  <c r="E24" i="4"/>
  <c r="F24" i="4"/>
  <c r="AF25" i="1"/>
  <c r="C25" i="4"/>
  <c r="AP25" i="2"/>
  <c r="AR25" i="2"/>
  <c r="D25" i="4"/>
  <c r="M25" i="3"/>
  <c r="E25" i="4"/>
  <c r="F25" i="4"/>
  <c r="AF27" i="1"/>
  <c r="C27" i="4"/>
  <c r="AP27" i="2"/>
  <c r="AR27" i="2"/>
  <c r="D27" i="4"/>
  <c r="M27" i="3"/>
  <c r="E27" i="4"/>
  <c r="F27" i="4"/>
  <c r="AF28" i="1"/>
  <c r="C28" i="4"/>
  <c r="AP28" i="2"/>
  <c r="AR28" i="2"/>
  <c r="D28" i="4"/>
  <c r="M28" i="3"/>
  <c r="E28" i="4"/>
  <c r="F28" i="4"/>
  <c r="G26" i="4"/>
  <c r="AG26" i="1"/>
  <c r="M3" i="3"/>
  <c r="M24" i="3"/>
  <c r="G15" i="4"/>
  <c r="G16" i="4"/>
  <c r="AG15" i="1"/>
  <c r="AG16" i="1"/>
  <c r="AS15" i="2"/>
  <c r="AS16" i="2"/>
  <c r="AP29" i="2"/>
  <c r="AP30" i="2"/>
  <c r="AR29" i="2"/>
  <c r="AR30" i="2"/>
  <c r="AS29" i="2"/>
  <c r="AS30" i="2"/>
  <c r="AS26" i="2"/>
  <c r="AF29" i="1"/>
  <c r="AG29" i="1"/>
  <c r="AS2" i="2"/>
  <c r="AS3" i="2"/>
  <c r="AS4" i="2"/>
  <c r="AS5" i="2"/>
  <c r="AS6" i="2"/>
  <c r="AS7" i="2"/>
  <c r="AS8" i="2"/>
  <c r="AS9" i="2"/>
  <c r="AS10" i="2"/>
  <c r="AS11" i="2"/>
  <c r="AS12" i="2"/>
  <c r="AS13" i="2"/>
  <c r="AS14" i="2"/>
  <c r="AS17" i="2"/>
  <c r="AS18" i="2"/>
  <c r="AS19" i="2"/>
  <c r="AS20" i="2"/>
  <c r="AS21" i="2"/>
  <c r="AS22" i="2"/>
  <c r="AS23" i="2"/>
  <c r="AS24" i="2"/>
  <c r="AS25" i="2"/>
  <c r="AS27" i="2"/>
  <c r="AS28" i="2"/>
  <c r="AG13" i="1"/>
  <c r="AG14" i="1"/>
  <c r="AG17" i="1"/>
  <c r="AG18" i="1"/>
  <c r="AG19" i="1"/>
  <c r="AG20" i="1"/>
  <c r="AG21" i="1"/>
  <c r="AG22" i="1"/>
  <c r="AG23" i="1"/>
  <c r="AG24" i="1"/>
  <c r="AG25" i="1"/>
  <c r="AG27" i="1"/>
  <c r="AG28" i="1"/>
  <c r="AG3" i="1"/>
  <c r="AG4" i="1"/>
  <c r="AG5" i="1"/>
  <c r="AG6" i="1"/>
  <c r="AG7" i="1"/>
  <c r="AG8" i="1"/>
  <c r="AG9" i="1"/>
  <c r="AG10" i="1"/>
  <c r="AG11" i="1"/>
  <c r="AG12" i="1"/>
  <c r="AG2" i="1"/>
  <c r="G3" i="4"/>
  <c r="G4" i="4"/>
  <c r="G5" i="4"/>
  <c r="G6" i="4"/>
  <c r="G7" i="4"/>
  <c r="G8" i="4"/>
  <c r="G9" i="4"/>
  <c r="G10" i="4"/>
  <c r="G11" i="4"/>
  <c r="G12" i="4"/>
  <c r="G13" i="4"/>
  <c r="G14" i="4"/>
  <c r="G17" i="4"/>
  <c r="G18" i="4"/>
  <c r="G19" i="4"/>
  <c r="G20" i="4"/>
  <c r="G21" i="4"/>
  <c r="G22" i="4"/>
  <c r="G23" i="4"/>
  <c r="G24" i="4"/>
  <c r="G25" i="4"/>
  <c r="G27" i="4"/>
  <c r="G28" i="4"/>
  <c r="G2" i="4"/>
</calcChain>
</file>

<file path=xl/sharedStrings.xml><?xml version="1.0" encoding="utf-8"?>
<sst xmlns="http://schemas.openxmlformats.org/spreadsheetml/2006/main" count="806" uniqueCount="286">
  <si>
    <t>Jméno</t>
  </si>
  <si>
    <t>Ročník</t>
  </si>
  <si>
    <t>Keznikl Dominik</t>
  </si>
  <si>
    <t>Steinhauserová Valentína</t>
  </si>
  <si>
    <t>Muzikář David</t>
  </si>
  <si>
    <t>Keznikl Tobiáš</t>
  </si>
  <si>
    <t>Coufalová Kateřina</t>
  </si>
  <si>
    <t>Polák Ondřej</t>
  </si>
  <si>
    <t>Toman Jakub</t>
  </si>
  <si>
    <t>Pantůček Václav</t>
  </si>
  <si>
    <t>Sobotková Elen</t>
  </si>
  <si>
    <t>Bednář Albert</t>
  </si>
  <si>
    <t>Polák Oliver</t>
  </si>
  <si>
    <t>Přibylová Adéla</t>
  </si>
  <si>
    <t>Rosi Ema</t>
  </si>
  <si>
    <t>Pantůčková Antonie</t>
  </si>
  <si>
    <t>Pupišík Hynek</t>
  </si>
  <si>
    <t>Sobotka Roman</t>
  </si>
  <si>
    <t>Toman Matyáš</t>
  </si>
  <si>
    <t>Vrešťálová Tereza</t>
  </si>
  <si>
    <t>Hrdová Viola</t>
  </si>
  <si>
    <t>Tuč Michal</t>
  </si>
  <si>
    <t>Lišková Ema</t>
  </si>
  <si>
    <t>Přibyl Matyáš</t>
  </si>
  <si>
    <t>Pupišíková Cecilie</t>
  </si>
  <si>
    <t>Column1</t>
  </si>
  <si>
    <t>SOUCET</t>
  </si>
  <si>
    <t>zavody</t>
  </si>
  <si>
    <t>treninky</t>
  </si>
  <si>
    <t>soustredeni</t>
  </si>
  <si>
    <t>PORADI</t>
  </si>
  <si>
    <t>Bednarova Lara</t>
  </si>
  <si>
    <t>Pribylova Matylda</t>
  </si>
  <si>
    <t>Jméno2</t>
  </si>
  <si>
    <t>uprava bodu</t>
  </si>
  <si>
    <t>UPR. SOUCET</t>
  </si>
  <si>
    <t>Polak Matous</t>
  </si>
  <si>
    <t>PORADI MYS</t>
  </si>
  <si>
    <t>Column5</t>
  </si>
  <si>
    <t>Column6</t>
  </si>
  <si>
    <t>Column7</t>
  </si>
  <si>
    <t>Column8</t>
  </si>
  <si>
    <t>Column9</t>
  </si>
  <si>
    <t>Column10</t>
  </si>
  <si>
    <t>Column62</t>
  </si>
  <si>
    <t>Column66</t>
  </si>
  <si>
    <t>Column67</t>
  </si>
  <si>
    <t>Svoboda Jakub</t>
  </si>
  <si>
    <t>Švarc Daniel</t>
  </si>
  <si>
    <t>LPV B 8.9.</t>
  </si>
  <si>
    <t>LPV SS 8.9.</t>
  </si>
  <si>
    <t>2/13</t>
  </si>
  <si>
    <t>3/13</t>
  </si>
  <si>
    <t>1/12</t>
  </si>
  <si>
    <t>1/21</t>
  </si>
  <si>
    <t>4/21</t>
  </si>
  <si>
    <t>5/21</t>
  </si>
  <si>
    <t>9/21</t>
  </si>
  <si>
    <t>16/21</t>
  </si>
  <si>
    <t>2/21</t>
  </si>
  <si>
    <t>11/21</t>
  </si>
  <si>
    <t>13/21</t>
  </si>
  <si>
    <t>18/21</t>
  </si>
  <si>
    <t>20/21</t>
  </si>
  <si>
    <t>4/12</t>
  </si>
  <si>
    <t>4/5</t>
  </si>
  <si>
    <t>6/6</t>
  </si>
  <si>
    <t>3/9</t>
  </si>
  <si>
    <t>5/12</t>
  </si>
  <si>
    <t>1/5</t>
  </si>
  <si>
    <t>1/6</t>
  </si>
  <si>
    <t>1/18</t>
  </si>
  <si>
    <t>4/18</t>
  </si>
  <si>
    <t>6/18</t>
  </si>
  <si>
    <t>9/18</t>
  </si>
  <si>
    <t>13/18</t>
  </si>
  <si>
    <t>2/19</t>
  </si>
  <si>
    <t>10/19</t>
  </si>
  <si>
    <t>19/19</t>
  </si>
  <si>
    <t>18/19</t>
  </si>
  <si>
    <t>13/19</t>
  </si>
  <si>
    <t>12/19</t>
  </si>
  <si>
    <t>8/10</t>
  </si>
  <si>
    <t>1/3</t>
  </si>
  <si>
    <t>4/7</t>
  </si>
  <si>
    <t>3/12</t>
  </si>
  <si>
    <t>6.9. CT</t>
  </si>
  <si>
    <t>9.9. NE</t>
  </si>
  <si>
    <t>13.9. CT</t>
  </si>
  <si>
    <t>16.9. NE</t>
  </si>
  <si>
    <t>20.9. CT</t>
  </si>
  <si>
    <t>23.9. NE</t>
  </si>
  <si>
    <t>Moserová Karolína</t>
  </si>
  <si>
    <t>27.9. CT</t>
  </si>
  <si>
    <t>30.9. NE</t>
  </si>
  <si>
    <t>4.10. CT</t>
  </si>
  <si>
    <t>7.10. NE</t>
  </si>
  <si>
    <t>11.10. CT</t>
  </si>
  <si>
    <t>14.10. NE</t>
  </si>
  <si>
    <t>X</t>
  </si>
  <si>
    <t>XO</t>
  </si>
  <si>
    <t>Chodáková Sophie</t>
  </si>
  <si>
    <t>Krsková Barbora</t>
  </si>
  <si>
    <t>LPV SS 16.9.</t>
  </si>
  <si>
    <t>3/17</t>
  </si>
  <si>
    <t>5/17</t>
  </si>
  <si>
    <t>7/17</t>
  </si>
  <si>
    <t>8/17</t>
  </si>
  <si>
    <t>15/17</t>
  </si>
  <si>
    <t>7/11</t>
  </si>
  <si>
    <t>4/6</t>
  </si>
  <si>
    <t>3/7</t>
  </si>
  <si>
    <t>LPV B 6.10.</t>
  </si>
  <si>
    <t>4/8</t>
  </si>
  <si>
    <t>JMLP 6.10</t>
  </si>
  <si>
    <t>2/6</t>
  </si>
  <si>
    <t>1/11</t>
  </si>
  <si>
    <t>3/11</t>
  </si>
  <si>
    <t>8/18</t>
  </si>
  <si>
    <t>11/18</t>
  </si>
  <si>
    <t>12/18</t>
  </si>
  <si>
    <t>14/18</t>
  </si>
  <si>
    <t>17/18</t>
  </si>
  <si>
    <t>5/8</t>
  </si>
  <si>
    <t>Keznikl Mikulas</t>
  </si>
  <si>
    <t>Keznikl Krystof</t>
  </si>
  <si>
    <t>8/8</t>
  </si>
  <si>
    <t>LPV SS 7.10.</t>
  </si>
  <si>
    <t>3/3</t>
  </si>
  <si>
    <t>1/9</t>
  </si>
  <si>
    <t>2/12</t>
  </si>
  <si>
    <t>10/12</t>
  </si>
  <si>
    <t>4/9</t>
  </si>
  <si>
    <t>8/9</t>
  </si>
  <si>
    <t>9/13</t>
  </si>
  <si>
    <t>1/4</t>
  </si>
  <si>
    <t>JMLP 13.10.</t>
  </si>
  <si>
    <t>3/10</t>
  </si>
  <si>
    <t>1/15</t>
  </si>
  <si>
    <t>2/15</t>
  </si>
  <si>
    <t>4/15</t>
  </si>
  <si>
    <t>13/15</t>
  </si>
  <si>
    <t>14/15</t>
  </si>
  <si>
    <t>9/15</t>
  </si>
  <si>
    <t>1/16</t>
  </si>
  <si>
    <t>5/16</t>
  </si>
  <si>
    <t>12/16</t>
  </si>
  <si>
    <t>13/16</t>
  </si>
  <si>
    <t>15/16</t>
  </si>
  <si>
    <t>4/4</t>
  </si>
  <si>
    <t>2/5</t>
  </si>
  <si>
    <t>2/4</t>
  </si>
  <si>
    <t>3/4</t>
  </si>
  <si>
    <t>6/7</t>
  </si>
  <si>
    <t>18.10. CT</t>
  </si>
  <si>
    <t>21.10. NE</t>
  </si>
  <si>
    <t>JMLP 20.10.</t>
  </si>
  <si>
    <t>8/12</t>
  </si>
  <si>
    <t>Wiedermannova Eleni</t>
  </si>
  <si>
    <t>3/15</t>
  </si>
  <si>
    <t>5/15</t>
  </si>
  <si>
    <t>2/14</t>
  </si>
  <si>
    <t>5/14</t>
  </si>
  <si>
    <t>6/14</t>
  </si>
  <si>
    <t>10/14</t>
  </si>
  <si>
    <t>11/14</t>
  </si>
  <si>
    <t>13/14</t>
  </si>
  <si>
    <t>14/14</t>
  </si>
  <si>
    <t>6/12</t>
  </si>
  <si>
    <t>3/5</t>
  </si>
  <si>
    <t>25.10. CT</t>
  </si>
  <si>
    <t>1.11. CT</t>
  </si>
  <si>
    <t>TUX</t>
  </si>
  <si>
    <t>8.11. CT</t>
  </si>
  <si>
    <t>11.11. NE</t>
  </si>
  <si>
    <t>15.11. CT</t>
  </si>
  <si>
    <t>18.11. NE</t>
  </si>
  <si>
    <t>22.11. CT</t>
  </si>
  <si>
    <t>29.11. CT</t>
  </si>
  <si>
    <t>KAPRUN</t>
  </si>
  <si>
    <t>2.12. NE</t>
  </si>
  <si>
    <t>6.12. CT</t>
  </si>
  <si>
    <t>9.12. NE</t>
  </si>
  <si>
    <t xml:space="preserve">X </t>
  </si>
  <si>
    <t>13.12. CT</t>
  </si>
  <si>
    <t>UKZ SL 15.12.</t>
  </si>
  <si>
    <t>UKZ SL 16.12.</t>
  </si>
  <si>
    <t>UKZ GS 17.12</t>
  </si>
  <si>
    <t>VAN RYCH 29.12.</t>
  </si>
  <si>
    <t>1/7</t>
  </si>
  <si>
    <t>14/20</t>
  </si>
  <si>
    <t>DNF/33</t>
  </si>
  <si>
    <t>23/41</t>
  </si>
  <si>
    <t>25/35</t>
  </si>
  <si>
    <t>34/35</t>
  </si>
  <si>
    <t>30/36</t>
  </si>
  <si>
    <t>28/56</t>
  </si>
  <si>
    <t>49/54</t>
  </si>
  <si>
    <t>54/54</t>
  </si>
  <si>
    <t>26/30</t>
  </si>
  <si>
    <t>ZAUCH</t>
  </si>
  <si>
    <t>ZAUCH 2</t>
  </si>
  <si>
    <t>3.1. CT</t>
  </si>
  <si>
    <t>MAD 5.1.</t>
  </si>
  <si>
    <t>MAD 2 5.1.</t>
  </si>
  <si>
    <t>17/24</t>
  </si>
  <si>
    <t>19/26</t>
  </si>
  <si>
    <t>20/26</t>
  </si>
  <si>
    <t>11/26</t>
  </si>
  <si>
    <t>14/27</t>
  </si>
  <si>
    <t>DNF/27</t>
  </si>
  <si>
    <t>NJC SL 5.1.</t>
  </si>
  <si>
    <t>40/40</t>
  </si>
  <si>
    <t>NJC GS 6.1.</t>
  </si>
  <si>
    <t>POH 6.1.</t>
  </si>
  <si>
    <t>32/39</t>
  </si>
  <si>
    <t>DNF/23</t>
  </si>
  <si>
    <t>12/20</t>
  </si>
  <si>
    <t>42/45</t>
  </si>
  <si>
    <t>10.1. CT</t>
  </si>
  <si>
    <t>14.1. PO</t>
  </si>
  <si>
    <t>16.1. ST</t>
  </si>
  <si>
    <t>17.1. CT</t>
  </si>
  <si>
    <t>UKZ SL 12.1.</t>
  </si>
  <si>
    <t>UKZ GS 13.1.</t>
  </si>
  <si>
    <t>LPV 18.1</t>
  </si>
  <si>
    <t>MA 19.!.</t>
  </si>
  <si>
    <t>MA 2 19.1.</t>
  </si>
  <si>
    <t>POH 20.1.</t>
  </si>
  <si>
    <t>16/20</t>
  </si>
  <si>
    <t>19/22</t>
  </si>
  <si>
    <t>32/34</t>
  </si>
  <si>
    <t>29/34</t>
  </si>
  <si>
    <t>25/34</t>
  </si>
  <si>
    <t>20/34</t>
  </si>
  <si>
    <t>18/34</t>
  </si>
  <si>
    <t>9/34</t>
  </si>
  <si>
    <t>12/29</t>
  </si>
  <si>
    <t>20/29</t>
  </si>
  <si>
    <t>23/29</t>
  </si>
  <si>
    <t>26/29</t>
  </si>
  <si>
    <t>28/34</t>
  </si>
  <si>
    <t>11/30</t>
  </si>
  <si>
    <t>8/23</t>
  </si>
  <si>
    <t>7/20</t>
  </si>
  <si>
    <t>13/20</t>
  </si>
  <si>
    <t>7/14</t>
  </si>
  <si>
    <t>17/30</t>
  </si>
  <si>
    <t>19/30</t>
  </si>
  <si>
    <t>23/30</t>
  </si>
  <si>
    <t>5/20</t>
  </si>
  <si>
    <t>20/20</t>
  </si>
  <si>
    <t>5/11</t>
  </si>
  <si>
    <t>14/38</t>
  </si>
  <si>
    <t>17/20</t>
  </si>
  <si>
    <t>DNF/20</t>
  </si>
  <si>
    <t>17/19</t>
  </si>
  <si>
    <t>24/24</t>
  </si>
  <si>
    <t>DNF/24</t>
  </si>
  <si>
    <t>21/35</t>
  </si>
  <si>
    <t>FIS 11.1.</t>
  </si>
  <si>
    <t>FIS 12.1.</t>
  </si>
  <si>
    <t>43/48</t>
  </si>
  <si>
    <t>DSQ/33</t>
  </si>
  <si>
    <t>22.1. UT</t>
  </si>
  <si>
    <t>23.1. ST</t>
  </si>
  <si>
    <t>24.1. CT</t>
  </si>
  <si>
    <t>28.1. PO</t>
  </si>
  <si>
    <t>POH 31.1.</t>
  </si>
  <si>
    <t>JMLP 27.1.</t>
  </si>
  <si>
    <t>2/7</t>
  </si>
  <si>
    <t>1/19</t>
  </si>
  <si>
    <t>5/19</t>
  </si>
  <si>
    <t>7/19</t>
  </si>
  <si>
    <t>14/19</t>
  </si>
  <si>
    <t>16/19</t>
  </si>
  <si>
    <t>6/17</t>
  </si>
  <si>
    <t>11/17</t>
  </si>
  <si>
    <t>13/17</t>
  </si>
  <si>
    <t>14/17</t>
  </si>
  <si>
    <t>DSQ/7</t>
  </si>
  <si>
    <t>DNF/10</t>
  </si>
  <si>
    <t>DNF/5</t>
  </si>
  <si>
    <t>13.1. NE</t>
  </si>
  <si>
    <t>¨1</t>
  </si>
  <si>
    <t>30.1.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</si>
</sst>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scheme val="minor"/>
    </font>
    <font>
      <b/>
      <sz val="8"/>
      <color theme="0"/>
      <name val="Calibri"/>
      <scheme val="minor"/>
    </font>
    <font>
      <sz val="8"/>
      <color theme="1"/>
      <name val="Calibri"/>
      <scheme val="minor"/>
    </font>
    <font>
      <b/>
      <sz val="8"/>
      <color theme="1"/>
      <name val="Calibri"/>
      <scheme val="minor"/>
    </font>
    <font>
      <sz val="8"/>
      <color theme="0"/>
      <name val="Calibri"/>
      <scheme val="minor"/>
    </font>
    <font>
      <sz val="11"/>
      <color rgb="FF000000"/>
      <name val="Calibri"/>
      <charset val="238"/>
      <scheme val="minor"/>
    </font>
    <font>
      <sz val="1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49" fontId="0" fillId="0" borderId="0" xfId="0" applyNumberFormat="1"/>
    <xf numFmtId="0" fontId="0" fillId="3" borderId="1" xfId="0" applyFont="1" applyFill="1" applyBorder="1"/>
    <xf numFmtId="0" fontId="4" fillId="0" borderId="1" xfId="0" applyFont="1" applyFill="1" applyBorder="1"/>
    <xf numFmtId="0" fontId="0" fillId="0" borderId="1" xfId="0" applyFont="1" applyFill="1" applyBorder="1"/>
    <xf numFmtId="0" fontId="4" fillId="0" borderId="3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NumberFormat="1" applyFont="1" applyFill="1" applyBorder="1"/>
    <xf numFmtId="0" fontId="6" fillId="0" borderId="0" xfId="0" applyFont="1" applyFill="1" applyAlignment="1">
      <alignment wrapText="1"/>
    </xf>
    <xf numFmtId="0" fontId="9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4" fillId="5" borderId="5" xfId="0" applyFont="1" applyFill="1" applyBorder="1" applyAlignment="1">
      <alignment horizontal="left" vertical="center"/>
    </xf>
    <xf numFmtId="0" fontId="14" fillId="5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8" fillId="6" borderId="0" xfId="0" applyFont="1" applyFill="1" applyAlignment="1">
      <alignment wrapText="1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7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8" fillId="7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13" fillId="0" borderId="0" xfId="0" applyFont="1" applyFill="1" applyAlignment="1">
      <alignment horizontal="center" wrapText="1"/>
    </xf>
    <xf numFmtId="0" fontId="9" fillId="8" borderId="0" xfId="0" applyFont="1" applyFill="1" applyBorder="1" applyAlignment="1">
      <alignment wrapText="1"/>
    </xf>
    <xf numFmtId="0" fontId="6" fillId="9" borderId="0" xfId="0" applyFont="1" applyFill="1" applyAlignment="1">
      <alignment wrapText="1"/>
    </xf>
    <xf numFmtId="0" fontId="9" fillId="9" borderId="0" xfId="0" applyFont="1" applyFill="1" applyBorder="1" applyAlignment="1">
      <alignment wrapText="1"/>
    </xf>
    <xf numFmtId="0" fontId="8" fillId="6" borderId="0" xfId="0" applyFont="1" applyFill="1" applyBorder="1" applyAlignment="1">
      <alignment wrapText="1"/>
    </xf>
    <xf numFmtId="0" fontId="9" fillId="10" borderId="0" xfId="0" applyFont="1" applyFill="1" applyBorder="1" applyAlignment="1">
      <alignment wrapText="1"/>
    </xf>
    <xf numFmtId="0" fontId="9" fillId="7" borderId="0" xfId="0" applyFont="1" applyFill="1" applyBorder="1" applyAlignment="1">
      <alignment wrapText="1"/>
    </xf>
  </cellXfs>
  <cellStyles count="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Normal" xfId="0" builtinId="0"/>
  </cellStyles>
  <dxfs count="123">
    <dxf>
      <alignment horizontal="center" vertical="bottom" textRotation="0" wrapText="0" indent="0" justifyLastLine="0" shrinkToFit="0" readingOrder="0"/>
    </dxf>
    <dxf>
      <font>
        <color auto="1"/>
      </font>
      <fill>
        <patternFill patternType="solid">
          <fgColor indexed="64"/>
          <bgColor rgb="FF53BD46"/>
        </patternFill>
      </fill>
    </dxf>
    <dxf>
      <font>
        <color auto="1"/>
      </font>
      <fill>
        <patternFill patternType="solid">
          <fgColor indexed="64"/>
          <bgColor rgb="FF53BD46"/>
        </patternFill>
      </fill>
    </dxf>
    <dxf>
      <font>
        <color auto="1"/>
      </font>
      <fill>
        <patternFill patternType="solid">
          <fgColor indexed="64"/>
          <bgColor rgb="FF53BD46"/>
        </patternFill>
      </fill>
    </dxf>
    <dxf>
      <font>
        <color auto="1"/>
      </font>
      <fill>
        <patternFill patternType="solid">
          <fgColor indexed="64"/>
          <bgColor rgb="FF53BD46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53BD46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27BD0F"/>
        </patternFill>
      </fill>
    </dxf>
    <dxf>
      <numFmt numFmtId="30" formatCode="@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0000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theme="4"/>
          <bgColor theme="4"/>
        </patternFill>
      </fill>
      <alignment textRotation="0" wrapText="1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rgb="FF95B3D7"/>
        </left>
        <right/>
        <top style="thin">
          <color rgb="FF95B3D7"/>
        </top>
        <bottom style="thin">
          <color rgb="FF95B3D7"/>
        </bottom>
        <vertical/>
        <horizontal/>
      </border>
    </dxf>
    <dxf>
      <numFmt numFmtId="0" formatCode="General"/>
      <alignment horizontal="center"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theme="3" tint="0.59999389629810485"/>
        </patternFill>
      </fill>
      <alignment horizontal="center" vertical="bottom" textRotation="0" indent="0" justifyLastLine="0" shrinkToFit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</patternFill>
      </fill>
      <alignment horizontal="center" vertical="bottom" textRotation="0" indent="0" justifyLastLine="0" shrinkToFit="0"/>
      <border outline="0">
        <left style="thin">
          <color indexed="64"/>
        </left>
      </border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ill>
        <patternFill patternType="none">
          <fgColor indexed="64"/>
        </patternFill>
      </fill>
      <alignment horizontal="center"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textRotation="0" wrapText="1" justifyLastLine="0" shrinkToFit="0"/>
    </dxf>
    <dxf>
      <font>
        <sz val="11"/>
        <color rgb="FF000000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95B3D7"/>
        </left>
        <right/>
        <top style="thin">
          <color rgb="FF95B3D7"/>
        </top>
        <bottom style="thin">
          <color rgb="FF95B3D7"/>
        </bottom>
        <vertical/>
        <horizontal/>
      </border>
    </dxf>
    <dxf>
      <numFmt numFmtId="30" formatCode="@"/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textRotation="0" wrapText="1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/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0000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theme="4"/>
          <bgColor theme="4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4" name="Table35" displayName="Table35" ref="A1:H28" totalsRowShown="0" headerRowDxfId="122" dataDxfId="120" headerRowBorderDxfId="121" tableBorderDxfId="119" totalsRowBorderDxfId="118">
  <autoFilter ref="A1:H28"/>
  <tableColumns count="8">
    <tableColumn id="1" name="Jméno" dataDxfId="117"/>
    <tableColumn id="2" name="Ročník" dataDxfId="116"/>
    <tableColumn id="3" name="zavody" dataDxfId="115">
      <calculatedColumnFormula>Table1[[#This Row],[SOUCET]]</calculatedColumnFormula>
    </tableColumn>
    <tableColumn id="4" name="treninky" dataDxfId="114">
      <calculatedColumnFormula>Table13[[#This Row],[UPR. SOUCET]]</calculatedColumnFormula>
    </tableColumn>
    <tableColumn id="5" name="soustredeni" dataDxfId="113">
      <calculatedColumnFormula>Table3[[#This Row],[SOUCET]]</calculatedColumnFormula>
    </tableColumn>
    <tableColumn id="6" name="SOUCET" dataDxfId="112">
      <calculatedColumnFormula>SUM(Table35[[#This Row],[zavody]:[soustredeni]])</calculatedColumnFormula>
    </tableColumn>
    <tableColumn id="7" name="PORADI" dataDxfId="111">
      <calculatedColumnFormula>RANK(Table35[SOUCET],F$2:F$28)</calculatedColumnFormula>
    </tableColumn>
    <tableColumn id="8" name="PORADI MYS" dataDxfId="1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AH29" totalsRowShown="0" headerRowDxfId="109" tableBorderDxfId="108">
  <autoFilter ref="A1:AH29"/>
  <tableColumns count="34">
    <tableColumn id="1" name="Jméno" dataDxfId="107"/>
    <tableColumn id="2" name="Ročník" dataDxfId="106"/>
    <tableColumn id="3" name="LPV B 8.9." dataDxfId="105"/>
    <tableColumn id="4" name="LPV SS 8.9." dataDxfId="104"/>
    <tableColumn id="5" name="LPV SS 16.9." dataDxfId="103"/>
    <tableColumn id="6" name="LPV B 6.10." dataDxfId="102"/>
    <tableColumn id="7" name="JMLP 6.10" dataDxfId="101"/>
    <tableColumn id="8" name="LPV SS 7.10." dataDxfId="100"/>
    <tableColumn id="15" name="JMLP 13.10." dataDxfId="99"/>
    <tableColumn id="14" name="JMLP 20.10." dataDxfId="98"/>
    <tableColumn id="18" name="UKZ SL 15.12." dataDxfId="97"/>
    <tableColumn id="9" name="UKZ SL 16.12." dataDxfId="96"/>
    <tableColumn id="13" name="UKZ GS 17.12" dataDxfId="95"/>
    <tableColumn id="19" name="VAN RYCH 29.12." dataDxfId="94"/>
    <tableColumn id="53" name="MAD 5.1." dataDxfId="93"/>
    <tableColumn id="59" name="MAD 2 5.1." dataDxfId="92"/>
    <tableColumn id="58" name="NJC SL 5.1." dataDxfId="91"/>
    <tableColumn id="57" name="NJC GS 6.1." dataDxfId="90"/>
    <tableColumn id="49" name="POH 6.1." dataDxfId="89"/>
    <tableColumn id="20" name="FIS 11.1." dataDxfId="88"/>
    <tableColumn id="12" name="FIS 12.1." dataDxfId="87"/>
    <tableColumn id="64" name="UKZ SL 12.1." dataDxfId="86"/>
    <tableColumn id="63" name="UKZ GS 13.1." dataDxfId="85"/>
    <tableColumn id="61" name="LPV 18.1" dataDxfId="84"/>
    <tableColumn id="60" name="MA 19.!." dataDxfId="83"/>
    <tableColumn id="65" name="MA 2 19.1." dataDxfId="82"/>
    <tableColumn id="62" name="POH 20.1." dataDxfId="81"/>
    <tableColumn id="21" name="JMLP 27.1." dataDxfId="9"/>
    <tableColumn id="67" name="POH 31.1." dataDxfId="80"/>
    <tableColumn id="66" name="Column62" dataDxfId="79"/>
    <tableColumn id="11" name="Column1" dataDxfId="78"/>
    <tableColumn id="10" name="SOUCET" dataDxfId="77">
      <calculatedColumnFormula>2*COUNTIF(Table1[[#This Row],[LPV B 8.9.]:[Column1]],"*/*")</calculatedColumnFormula>
    </tableColumn>
    <tableColumn id="16" name="PORADI" dataDxfId="76">
      <calculatedColumnFormula>RANK(Table1[SOUCET], AF$2:AF$28)</calculatedColumnFormula>
    </tableColumn>
    <tableColumn id="17" name="Jméno2" dataDxfId="7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1:AT30" totalsRowShown="0" headerRowDxfId="74" tableBorderDxfId="73">
  <autoFilter ref="A1:AT30"/>
  <tableColumns count="46">
    <tableColumn id="1" name="Jméno" dataDxfId="72"/>
    <tableColumn id="2" name="Ročník" dataDxfId="71"/>
    <tableColumn id="3" name="6.9. CT" dataDxfId="70"/>
    <tableColumn id="4" name="9.9. NE" dataDxfId="69"/>
    <tableColumn id="5" name="13.9. CT" dataDxfId="68"/>
    <tableColumn id="6" name="16.9. NE" dataDxfId="67"/>
    <tableColumn id="7" name="20.9. CT" dataDxfId="66"/>
    <tableColumn id="8" name="23.9. NE" dataDxfId="65"/>
    <tableColumn id="12" name="27.9. CT" dataDxfId="64"/>
    <tableColumn id="11" name="30.9. NE" dataDxfId="63"/>
    <tableColumn id="10" name="4.10. CT" dataDxfId="62"/>
    <tableColumn id="14" name="7.10. NE" dataDxfId="61"/>
    <tableColumn id="13" name="11.10. CT" dataDxfId="60"/>
    <tableColumn id="18" name="14.10. NE" dataDxfId="59"/>
    <tableColumn id="22" name="18.10. CT" dataDxfId="58"/>
    <tableColumn id="21" name="21.10. NE" dataDxfId="57"/>
    <tableColumn id="16" name="25.10. CT" dataDxfId="56"/>
    <tableColumn id="24" name="1.11. CT" dataDxfId="55"/>
    <tableColumn id="23" name="8.11. CT" dataDxfId="54"/>
    <tableColumn id="25" name="11.11. NE" dataDxfId="53"/>
    <tableColumn id="17" name="15.11. CT" dataDxfId="52"/>
    <tableColumn id="27" name="18.11. NE" dataDxfId="51"/>
    <tableColumn id="28" name="22.11. CT" dataDxfId="50"/>
    <tableColumn id="26" name="29.11. CT" dataDxfId="49"/>
    <tableColumn id="29" name="2.12. NE" dataDxfId="48"/>
    <tableColumn id="30" name="6.12. CT" dataDxfId="47"/>
    <tableColumn id="68" name="9.12. NE" dataDxfId="46"/>
    <tableColumn id="67" name="13.12. CT" dataDxfId="45"/>
    <tableColumn id="69" name="3.1. CT" dataDxfId="44"/>
    <tableColumn id="72" name="10.1. CT" dataDxfId="43"/>
    <tableColumn id="36" name="13.1. NE" dataDxfId="0"/>
    <tableColumn id="71" name="14.1. PO" dataDxfId="42"/>
    <tableColumn id="70" name="16.1. ST" dataDxfId="41"/>
    <tableColumn id="74" name="17.1. CT" dataDxfId="40"/>
    <tableColumn id="33" name="22.1. UT" dataDxfId="39"/>
    <tableColumn id="32" name="23.1. ST" dataDxfId="38"/>
    <tableColumn id="31" name="24.1. CT" dataDxfId="37"/>
    <tableColumn id="35" name="28.1. PO" dataDxfId="10"/>
    <tableColumn id="34" name="30.1. ST" dataDxfId="11"/>
    <tableColumn id="73" name="Column66" dataDxfId="36"/>
    <tableColumn id="15" name="Column67" dataDxfId="35"/>
    <tableColumn id="9" name="SOUCET" dataDxfId="34">
      <calculatedColumnFormula>COUNTIF(Table13[[#This Row],[6.9. CT]:[Column67]],"&lt;3")</calculatedColumnFormula>
    </tableColumn>
    <tableColumn id="41" name="uprava bodu" dataDxfId="33"/>
    <tableColumn id="40" name="UPR. SOUCET" dataDxfId="32">
      <calculatedColumnFormula>Table13[[#This Row],[SOUCET]]+Table13[[#This Row],[uprava bodu]]</calculatedColumnFormula>
    </tableColumn>
    <tableColumn id="19" name="PORADI" dataDxfId="31">
      <calculatedColumnFormula>RANK(Table13[UPR. SOUCET],AR$2:AR$28)</calculatedColumnFormula>
    </tableColumn>
    <tableColumn id="20" name="Jméno2" dataDxfId="3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M28" totalsRowShown="0" headerRowDxfId="29" dataDxfId="27" headerRowBorderDxfId="28" tableBorderDxfId="26" totalsRowBorderDxfId="25">
  <autoFilter ref="A1:M28"/>
  <tableColumns count="13">
    <tableColumn id="1" name="Jméno" dataDxfId="24"/>
    <tableColumn id="2" name="Ročník" dataDxfId="23"/>
    <tableColumn id="3" name="TUX" dataDxfId="22"/>
    <tableColumn id="4" name="KAPRUN" dataDxfId="21"/>
    <tableColumn id="7" name="ZAUCH" dataDxfId="20"/>
    <tableColumn id="8" name="ZAUCH 2" dataDxfId="19"/>
    <tableColumn id="9" name="Column5" dataDxfId="18"/>
    <tableColumn id="10" name="Column6" dataDxfId="17"/>
    <tableColumn id="11" name="Column7" dataDxfId="16"/>
    <tableColumn id="13" name="Column8" dataDxfId="15"/>
    <tableColumn id="12" name="Column9" dataDxfId="14"/>
    <tableColumn id="5" name="Column10" dataDxfId="13"/>
    <tableColumn id="6" name="SOUCET" dataDxfId="12">
      <calculatedColumnFormula>SUM(Table3[[#This Row],[TUX]:[Column10]])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21" sqref="D21"/>
    </sheetView>
  </sheetViews>
  <sheetFormatPr baseColWidth="10" defaultRowHeight="15" x14ac:dyDescent="0"/>
  <cols>
    <col min="1" max="1" width="18.83203125" customWidth="1"/>
    <col min="2" max="2" width="9.5" customWidth="1"/>
    <col min="5" max="5" width="12.6640625" customWidth="1"/>
    <col min="8" max="8" width="12.5" customWidth="1"/>
  </cols>
  <sheetData>
    <row r="1" spans="1:8">
      <c r="A1" s="6" t="s">
        <v>0</v>
      </c>
      <c r="B1" s="6" t="s">
        <v>1</v>
      </c>
      <c r="C1" s="3" t="s">
        <v>27</v>
      </c>
      <c r="D1" s="5" t="s">
        <v>28</v>
      </c>
      <c r="E1" s="5" t="s">
        <v>29</v>
      </c>
      <c r="F1" s="7" t="s">
        <v>26</v>
      </c>
      <c r="G1" s="5" t="s">
        <v>30</v>
      </c>
      <c r="H1" s="5" t="s">
        <v>37</v>
      </c>
    </row>
    <row r="2" spans="1:8">
      <c r="A2" s="41" t="s">
        <v>3</v>
      </c>
      <c r="B2" s="42">
        <v>2002</v>
      </c>
      <c r="C2" s="4">
        <f>Table1[[#This Row],[SOUCET]]</f>
        <v>22</v>
      </c>
      <c r="D2" s="4">
        <f>Table13[[#This Row],[UPR. SOUCET]]</f>
        <v>25</v>
      </c>
      <c r="E2" s="4">
        <f>Table3[[#This Row],[SOUCET]]</f>
        <v>9</v>
      </c>
      <c r="F2" s="2">
        <f>SUM(Table35[[#This Row],[zavody]:[soustredeni]])</f>
        <v>56</v>
      </c>
      <c r="G2" s="11">
        <f>RANK(Table35[SOUCET],F$2:F$28)</f>
        <v>3</v>
      </c>
      <c r="H2" s="11"/>
    </row>
    <row r="3" spans="1:8">
      <c r="A3" s="43" t="s">
        <v>4</v>
      </c>
      <c r="B3" s="44">
        <v>2003</v>
      </c>
      <c r="C3" s="4">
        <f>Table1[[#This Row],[SOUCET]]</f>
        <v>0</v>
      </c>
      <c r="D3" s="4">
        <f>Table13[[#This Row],[UPR. SOUCET]]</f>
        <v>12</v>
      </c>
      <c r="E3" s="4">
        <f>Table3[[#This Row],[SOUCET]]</f>
        <v>0</v>
      </c>
      <c r="F3" s="4">
        <f>SUM(Table35[[#This Row],[zavody]:[soustredeni]])</f>
        <v>12</v>
      </c>
      <c r="G3" s="11">
        <f>RANK(Table35[SOUCET],F$2:F$28)</f>
        <v>26</v>
      </c>
      <c r="H3" s="35"/>
    </row>
    <row r="4" spans="1:8">
      <c r="A4" s="41" t="s">
        <v>5</v>
      </c>
      <c r="B4" s="42">
        <v>2004</v>
      </c>
      <c r="C4" s="4">
        <f>Table1[[#This Row],[SOUCET]]</f>
        <v>28</v>
      </c>
      <c r="D4" s="4">
        <f>Table13[[#This Row],[UPR. SOUCET]]</f>
        <v>23</v>
      </c>
      <c r="E4" s="4">
        <f>Table3[[#This Row],[SOUCET]]</f>
        <v>9</v>
      </c>
      <c r="F4" s="2">
        <f>SUM(Table35[[#This Row],[zavody]:[soustredeni]])</f>
        <v>60</v>
      </c>
      <c r="G4" s="11">
        <f>RANK(Table35[SOUCET],F$2:F$28)</f>
        <v>2</v>
      </c>
      <c r="H4" s="35"/>
    </row>
    <row r="5" spans="1:8">
      <c r="A5" s="43" t="s">
        <v>6</v>
      </c>
      <c r="B5" s="44">
        <v>2005</v>
      </c>
      <c r="C5" s="4">
        <f>Table1[[#This Row],[SOUCET]]</f>
        <v>22</v>
      </c>
      <c r="D5" s="4">
        <f>Table13[[#This Row],[UPR. SOUCET]]</f>
        <v>21</v>
      </c>
      <c r="E5" s="4">
        <f>Table3[[#This Row],[SOUCET]]</f>
        <v>9</v>
      </c>
      <c r="F5" s="4">
        <f>SUM(Table35[[#This Row],[zavody]:[soustredeni]])</f>
        <v>52</v>
      </c>
      <c r="G5" s="11">
        <f>RANK(Table35[SOUCET],F$2:F$28)</f>
        <v>7</v>
      </c>
      <c r="H5" s="35"/>
    </row>
    <row r="6" spans="1:8">
      <c r="A6" s="41" t="s">
        <v>7</v>
      </c>
      <c r="B6" s="42">
        <v>2005</v>
      </c>
      <c r="C6" s="4">
        <f>Table1[[#This Row],[SOUCET]]</f>
        <v>24</v>
      </c>
      <c r="D6" s="4">
        <f>Table13[[#This Row],[UPR. SOUCET]]</f>
        <v>20</v>
      </c>
      <c r="E6" s="4">
        <f>Table3[[#This Row],[SOUCET]]</f>
        <v>9</v>
      </c>
      <c r="F6" s="2">
        <f>SUM(Table35[[#This Row],[zavody]:[soustredeni]])</f>
        <v>53</v>
      </c>
      <c r="G6" s="11">
        <f>RANK(Table35[SOUCET],F$2:F$28)</f>
        <v>5</v>
      </c>
      <c r="H6" s="35"/>
    </row>
    <row r="7" spans="1:8">
      <c r="A7" s="43" t="s">
        <v>8</v>
      </c>
      <c r="B7" s="44">
        <v>2006</v>
      </c>
      <c r="C7" s="4">
        <f>Table1[[#This Row],[SOUCET]]</f>
        <v>24</v>
      </c>
      <c r="D7" s="4">
        <f>Table13[[#This Row],[UPR. SOUCET]]</f>
        <v>23</v>
      </c>
      <c r="E7" s="4">
        <f>Table3[[#This Row],[SOUCET]]</f>
        <v>9</v>
      </c>
      <c r="F7" s="4">
        <f>SUM(Table35[[#This Row],[zavody]:[soustredeni]])</f>
        <v>56</v>
      </c>
      <c r="G7" s="11">
        <f>RANK(Table35[SOUCET],F$2:F$28)</f>
        <v>3</v>
      </c>
      <c r="H7" s="35"/>
    </row>
    <row r="8" spans="1:8">
      <c r="A8" s="41" t="s">
        <v>9</v>
      </c>
      <c r="B8" s="42">
        <v>2007</v>
      </c>
      <c r="C8" s="4">
        <f>Table1[[#This Row],[SOUCET]]</f>
        <v>16</v>
      </c>
      <c r="D8" s="4">
        <f>Table13[[#This Row],[UPR. SOUCET]]</f>
        <v>12</v>
      </c>
      <c r="E8" s="4">
        <f>Table3[[#This Row],[SOUCET]]</f>
        <v>9</v>
      </c>
      <c r="F8" s="2">
        <f>SUM(Table35[[#This Row],[zavody]:[soustredeni]])</f>
        <v>37</v>
      </c>
      <c r="G8" s="11">
        <f>RANK(Table35[SOUCET],F$2:F$28)</f>
        <v>14</v>
      </c>
      <c r="H8" s="35"/>
    </row>
    <row r="9" spans="1:8">
      <c r="A9" s="43" t="s">
        <v>10</v>
      </c>
      <c r="B9" s="44">
        <v>2007</v>
      </c>
      <c r="C9" s="4">
        <f>Table1[[#This Row],[SOUCET]]</f>
        <v>10</v>
      </c>
      <c r="D9" s="4">
        <f>Table13[[#This Row],[UPR. SOUCET]]</f>
        <v>12</v>
      </c>
      <c r="E9" s="4">
        <f>Table3[[#This Row],[SOUCET]]</f>
        <v>9</v>
      </c>
      <c r="F9" s="4">
        <f>SUM(Table35[[#This Row],[zavody]:[soustredeni]])</f>
        <v>31</v>
      </c>
      <c r="G9" s="11">
        <f>RANK(Table35[SOUCET],F$2:F$28)</f>
        <v>17</v>
      </c>
      <c r="H9" s="35"/>
    </row>
    <row r="10" spans="1:8">
      <c r="A10" s="41" t="s">
        <v>11</v>
      </c>
      <c r="B10" s="42">
        <v>2009</v>
      </c>
      <c r="C10" s="4">
        <f>Table1[[#This Row],[SOUCET]]</f>
        <v>20</v>
      </c>
      <c r="D10" s="4">
        <f>Table13[[#This Row],[UPR. SOUCET]]</f>
        <v>22</v>
      </c>
      <c r="E10" s="4">
        <f>Table3[[#This Row],[SOUCET]]</f>
        <v>9</v>
      </c>
      <c r="F10" s="2">
        <f>SUM(Table35[[#This Row],[zavody]:[soustredeni]])</f>
        <v>51</v>
      </c>
      <c r="G10" s="11">
        <f>RANK(Table35[SOUCET],F$2:F$28)</f>
        <v>8</v>
      </c>
      <c r="H10" s="35"/>
    </row>
    <row r="11" spans="1:8">
      <c r="A11" s="43" t="s">
        <v>12</v>
      </c>
      <c r="B11" s="44">
        <v>2009</v>
      </c>
      <c r="C11" s="4">
        <f>Table1[[#This Row],[SOUCET]]</f>
        <v>12</v>
      </c>
      <c r="D11" s="4">
        <f>Table13[[#This Row],[UPR. SOUCET]]</f>
        <v>13</v>
      </c>
      <c r="E11" s="4">
        <f>Table3[[#This Row],[SOUCET]]</f>
        <v>6</v>
      </c>
      <c r="F11" s="4">
        <f>SUM(Table35[[#This Row],[zavody]:[soustredeni]])</f>
        <v>31</v>
      </c>
      <c r="G11" s="11">
        <f>RANK(Table35[SOUCET],F$2:F$28)</f>
        <v>17</v>
      </c>
      <c r="H11" s="35"/>
    </row>
    <row r="12" spans="1:8">
      <c r="A12" s="41" t="s">
        <v>13</v>
      </c>
      <c r="B12" s="42">
        <v>2009</v>
      </c>
      <c r="C12" s="4">
        <f>Table1[[#This Row],[SOUCET]]</f>
        <v>20</v>
      </c>
      <c r="D12" s="4">
        <f>Table13[[#This Row],[UPR. SOUCET]]</f>
        <v>8</v>
      </c>
      <c r="E12" s="4">
        <f>Table3[[#This Row],[SOUCET]]</f>
        <v>3</v>
      </c>
      <c r="F12" s="2">
        <f>SUM(Table35[[#This Row],[zavody]:[soustredeni]])</f>
        <v>31</v>
      </c>
      <c r="G12" s="11">
        <f>RANK(Table35[SOUCET],F$2:F$28)</f>
        <v>17</v>
      </c>
      <c r="H12" s="35"/>
    </row>
    <row r="13" spans="1:8">
      <c r="A13" s="43" t="s">
        <v>14</v>
      </c>
      <c r="B13" s="44">
        <v>2009</v>
      </c>
      <c r="C13" s="4">
        <f>Table1[[#This Row],[SOUCET]]</f>
        <v>16</v>
      </c>
      <c r="D13" s="4">
        <f>Table13[[#This Row],[UPR. SOUCET]]</f>
        <v>25</v>
      </c>
      <c r="E13" s="4">
        <f>Table3[[#This Row],[SOUCET]]</f>
        <v>6</v>
      </c>
      <c r="F13" s="4">
        <f>SUM(Table35[[#This Row],[zavody]:[soustredeni]])</f>
        <v>47</v>
      </c>
      <c r="G13" s="11">
        <f>RANK(Table35[SOUCET],F$2:F$28)</f>
        <v>10</v>
      </c>
      <c r="H13" s="35"/>
    </row>
    <row r="14" spans="1:8">
      <c r="A14" s="41" t="s">
        <v>47</v>
      </c>
      <c r="B14" s="42">
        <v>2009</v>
      </c>
      <c r="C14" s="4">
        <f>Table1[[#This Row],[SOUCET]]</f>
        <v>14</v>
      </c>
      <c r="D14" s="4">
        <f>Table13[[#This Row],[UPR. SOUCET]]</f>
        <v>24</v>
      </c>
      <c r="E14" s="4">
        <f>Table3[[#This Row],[SOUCET]]</f>
        <v>6</v>
      </c>
      <c r="F14" s="2">
        <f>SUM(Table35[[#This Row],[zavody]:[soustredeni]])</f>
        <v>44</v>
      </c>
      <c r="G14" s="11">
        <f>RANK(Table35[SOUCET],F$2:F$28)</f>
        <v>12</v>
      </c>
      <c r="H14" s="35"/>
    </row>
    <row r="15" spans="1:8">
      <c r="A15" s="62" t="s">
        <v>101</v>
      </c>
      <c r="B15" s="63">
        <v>2010</v>
      </c>
      <c r="C15" s="4">
        <f>Table1[[#This Row],[SOUCET]]</f>
        <v>2</v>
      </c>
      <c r="D15" s="4">
        <f>Table13[[#This Row],[UPR. SOUCET]]</f>
        <v>7</v>
      </c>
      <c r="E15" s="4">
        <f>Table3[[#This Row],[SOUCET]]</f>
        <v>6</v>
      </c>
      <c r="F15" s="4">
        <f>SUM(Table35[[#This Row],[zavody]:[soustredeni]])</f>
        <v>15</v>
      </c>
      <c r="G15" s="11">
        <f>RANK(Table35[SOUCET],F$2:F$28)</f>
        <v>24</v>
      </c>
      <c r="H15" s="35"/>
    </row>
    <row r="16" spans="1:8">
      <c r="A16" s="64" t="s">
        <v>102</v>
      </c>
      <c r="B16" s="65">
        <v>2010</v>
      </c>
      <c r="C16" s="4">
        <f>Table1[[#This Row],[SOUCET]]</f>
        <v>10</v>
      </c>
      <c r="D16" s="4">
        <f>Table13[[#This Row],[UPR. SOUCET]]</f>
        <v>12</v>
      </c>
      <c r="E16" s="4">
        <f>Table3[[#This Row],[SOUCET]]</f>
        <v>6</v>
      </c>
      <c r="F16" s="2">
        <f>SUM(Table35[[#This Row],[zavody]:[soustredeni]])</f>
        <v>28</v>
      </c>
      <c r="G16" s="11">
        <f>RANK(Table35[SOUCET],F$2:F$28)</f>
        <v>21</v>
      </c>
      <c r="H16" s="35"/>
    </row>
    <row r="17" spans="1:8">
      <c r="A17" s="43" t="s">
        <v>15</v>
      </c>
      <c r="B17" s="44">
        <v>2010</v>
      </c>
      <c r="C17" s="4">
        <f>Table1[[#This Row],[SOUCET]]</f>
        <v>14</v>
      </c>
      <c r="D17" s="4">
        <f>Table13[[#This Row],[UPR. SOUCET]]</f>
        <v>15</v>
      </c>
      <c r="E17" s="4">
        <f>Table3[[#This Row],[SOUCET]]</f>
        <v>6</v>
      </c>
      <c r="F17" s="4">
        <f>SUM(Table35[[#This Row],[zavody]:[soustredeni]])</f>
        <v>35</v>
      </c>
      <c r="G17" s="11">
        <f>RANK(Table35[SOUCET],F$2:F$28)</f>
        <v>15</v>
      </c>
      <c r="H17" s="35"/>
    </row>
    <row r="18" spans="1:8">
      <c r="A18" s="41" t="s">
        <v>16</v>
      </c>
      <c r="B18" s="42">
        <v>2010</v>
      </c>
      <c r="C18" s="4">
        <f>Table1[[#This Row],[SOUCET]]</f>
        <v>8</v>
      </c>
      <c r="D18" s="4">
        <f>Table13[[#This Row],[UPR. SOUCET]]</f>
        <v>3</v>
      </c>
      <c r="E18" s="4">
        <f>Table3[[#This Row],[SOUCET]]</f>
        <v>6</v>
      </c>
      <c r="F18" s="2">
        <f>SUM(Table35[[#This Row],[zavody]:[soustredeni]])</f>
        <v>17</v>
      </c>
      <c r="G18" s="11">
        <f>RANK(Table35[SOUCET],F$2:F$28)</f>
        <v>23</v>
      </c>
      <c r="H18" s="35"/>
    </row>
    <row r="19" spans="1:8">
      <c r="A19" s="43" t="s">
        <v>17</v>
      </c>
      <c r="B19" s="44">
        <v>2010</v>
      </c>
      <c r="C19" s="4">
        <f>Table1[[#This Row],[SOUCET]]</f>
        <v>8</v>
      </c>
      <c r="D19" s="4">
        <f>Table13[[#This Row],[UPR. SOUCET]]</f>
        <v>15</v>
      </c>
      <c r="E19" s="4">
        <f>Table3[[#This Row],[SOUCET]]</f>
        <v>9</v>
      </c>
      <c r="F19" s="4">
        <f>SUM(Table35[[#This Row],[zavody]:[soustredeni]])</f>
        <v>32</v>
      </c>
      <c r="G19" s="11">
        <f>RANK(Table35[SOUCET],F$2:F$28)</f>
        <v>16</v>
      </c>
      <c r="H19" s="35"/>
    </row>
    <row r="20" spans="1:8">
      <c r="A20" s="41" t="s">
        <v>18</v>
      </c>
      <c r="B20" s="42">
        <v>2010</v>
      </c>
      <c r="C20" s="4">
        <f>Table1[[#This Row],[SOUCET]]</f>
        <v>16</v>
      </c>
      <c r="D20" s="4">
        <f>Table13[[#This Row],[UPR. SOUCET]]</f>
        <v>26</v>
      </c>
      <c r="E20" s="4">
        <f>Table3[[#This Row],[SOUCET]]</f>
        <v>9</v>
      </c>
      <c r="F20" s="2">
        <f>SUM(Table35[[#This Row],[zavody]:[soustredeni]])</f>
        <v>51</v>
      </c>
      <c r="G20" s="11">
        <f>RANK(Table35[SOUCET],F$2:F$28)</f>
        <v>8</v>
      </c>
      <c r="H20" s="35"/>
    </row>
    <row r="21" spans="1:8">
      <c r="A21" s="43" t="s">
        <v>19</v>
      </c>
      <c r="B21" s="44">
        <v>2010</v>
      </c>
      <c r="C21" s="4">
        <f>Table1[[#This Row],[SOUCET]]</f>
        <v>30</v>
      </c>
      <c r="D21" s="4">
        <f>Table13[[#This Row],[UPR. SOUCET]]</f>
        <v>29</v>
      </c>
      <c r="E21" s="4">
        <f>Table3[[#This Row],[SOUCET]]</f>
        <v>9</v>
      </c>
      <c r="F21" s="4">
        <f>SUM(Table35[[#This Row],[zavody]:[soustredeni]])</f>
        <v>68</v>
      </c>
      <c r="G21" s="11">
        <f>RANK(Table35[SOUCET],F$2:F$28)</f>
        <v>1</v>
      </c>
      <c r="H21" s="35"/>
    </row>
    <row r="22" spans="1:8">
      <c r="A22" s="41" t="s">
        <v>20</v>
      </c>
      <c r="B22" s="42">
        <v>2011</v>
      </c>
      <c r="C22" s="4">
        <f>Table1[[#This Row],[SOUCET]]</f>
        <v>20</v>
      </c>
      <c r="D22" s="4">
        <f>Table13[[#This Row],[UPR. SOUCET]]</f>
        <v>24</v>
      </c>
      <c r="E22" s="4">
        <f>Table3[[#This Row],[SOUCET]]</f>
        <v>9</v>
      </c>
      <c r="F22" s="2">
        <f>SUM(Table35[[#This Row],[zavody]:[soustredeni]])</f>
        <v>53</v>
      </c>
      <c r="G22" s="11">
        <f>RANK(Table35[SOUCET],F$2:F$28)</f>
        <v>5</v>
      </c>
      <c r="H22" s="35"/>
    </row>
    <row r="23" spans="1:8">
      <c r="A23" s="43" t="s">
        <v>48</v>
      </c>
      <c r="B23" s="44">
        <v>2011</v>
      </c>
      <c r="C23" s="4">
        <f>Table1[[#This Row],[SOUCET]]</f>
        <v>16</v>
      </c>
      <c r="D23" s="4">
        <f>Table13[[#This Row],[UPR. SOUCET]]</f>
        <v>23</v>
      </c>
      <c r="E23" s="4">
        <f>Table3[[#This Row],[SOUCET]]</f>
        <v>6</v>
      </c>
      <c r="F23" s="4">
        <f>SUM(Table35[[#This Row],[zavody]:[soustredeni]])</f>
        <v>45</v>
      </c>
      <c r="G23" s="11">
        <f>RANK(Table35[SOUCET],F$2:F$28)</f>
        <v>11</v>
      </c>
      <c r="H23" s="35"/>
    </row>
    <row r="24" spans="1:8">
      <c r="A24" s="41" t="s">
        <v>21</v>
      </c>
      <c r="B24" s="42">
        <v>2011</v>
      </c>
      <c r="C24" s="4">
        <f>Table1[[#This Row],[SOUCET]]</f>
        <v>6</v>
      </c>
      <c r="D24" s="4">
        <f>Table13[[#This Row],[UPR. SOUCET]]</f>
        <v>1</v>
      </c>
      <c r="E24" s="4">
        <f>Table3[[#This Row],[SOUCET]]</f>
        <v>0</v>
      </c>
      <c r="F24" s="2">
        <f>SUM(Table35[[#This Row],[zavody]:[soustredeni]])</f>
        <v>7</v>
      </c>
      <c r="G24" s="11">
        <f>RANK(Table35[SOUCET],F$2:F$28)</f>
        <v>27</v>
      </c>
      <c r="H24" s="35"/>
    </row>
    <row r="25" spans="1:8">
      <c r="A25" s="43" t="s">
        <v>22</v>
      </c>
      <c r="B25" s="44">
        <v>2012</v>
      </c>
      <c r="C25" s="4">
        <f>Table1[[#This Row],[SOUCET]]</f>
        <v>20</v>
      </c>
      <c r="D25" s="4">
        <f>Table13[[#This Row],[UPR. SOUCET]]</f>
        <v>15</v>
      </c>
      <c r="E25" s="4">
        <f>Table3[[#This Row],[SOUCET]]</f>
        <v>6</v>
      </c>
      <c r="F25" s="4">
        <f>SUM(Table35[[#This Row],[zavody]:[soustredeni]])</f>
        <v>41</v>
      </c>
      <c r="G25" s="11">
        <f>RANK(Table35[SOUCET],F$2:F$28)</f>
        <v>13</v>
      </c>
      <c r="H25" s="35"/>
    </row>
    <row r="26" spans="1:8">
      <c r="A26" s="66" t="s">
        <v>92</v>
      </c>
      <c r="B26" s="67">
        <v>2012</v>
      </c>
      <c r="C26" s="4">
        <f>Table1[[#This Row],[SOUCET]]</f>
        <v>6</v>
      </c>
      <c r="D26" s="4">
        <f>Table13[[#This Row],[UPR. SOUCET]]</f>
        <v>17</v>
      </c>
      <c r="E26" s="4">
        <f>Table3[[#This Row],[SOUCET]]</f>
        <v>3</v>
      </c>
      <c r="F26" s="4">
        <f>SUM(Table35[[#This Row],[zavody]:[soustredeni]])</f>
        <v>26</v>
      </c>
      <c r="G26" s="11">
        <f>RANK(Table35[SOUCET],F$2:F$28)</f>
        <v>22</v>
      </c>
      <c r="H26" s="35"/>
    </row>
    <row r="27" spans="1:8">
      <c r="A27" s="66" t="s">
        <v>23</v>
      </c>
      <c r="B27" s="67">
        <v>2012</v>
      </c>
      <c r="C27" s="4">
        <f>Table1[[#This Row],[SOUCET]]</f>
        <v>14</v>
      </c>
      <c r="D27" s="4">
        <f>Table13[[#This Row],[UPR. SOUCET]]</f>
        <v>13</v>
      </c>
      <c r="E27" s="4">
        <f>Table3[[#This Row],[SOUCET]]</f>
        <v>3</v>
      </c>
      <c r="F27" s="2">
        <f>SUM(Table35[[#This Row],[zavody]:[soustredeni]])</f>
        <v>30</v>
      </c>
      <c r="G27" s="11">
        <f>RANK(Table35[SOUCET],F$2:F$28)</f>
        <v>20</v>
      </c>
      <c r="H27" s="35"/>
    </row>
    <row r="28" spans="1:8">
      <c r="A28" s="66" t="s">
        <v>24</v>
      </c>
      <c r="B28" s="67">
        <v>2012</v>
      </c>
      <c r="C28" s="4">
        <f>Table1[[#This Row],[SOUCET]]</f>
        <v>6</v>
      </c>
      <c r="D28" s="4">
        <f>Table13[[#This Row],[UPR. SOUCET]]</f>
        <v>3</v>
      </c>
      <c r="E28" s="4">
        <f>Table3[[#This Row],[SOUCET]]</f>
        <v>6</v>
      </c>
      <c r="F28" s="4">
        <f>SUM(Table35[[#This Row],[zavody]:[soustredeni]])</f>
        <v>15</v>
      </c>
      <c r="G28" s="11">
        <f>RANK(Table35[SOUCET],F$2:F$28)</f>
        <v>24</v>
      </c>
      <c r="H28" s="35"/>
    </row>
  </sheetData>
  <conditionalFormatting sqref="G2:G28">
    <cfRule type="cellIs" dxfId="8" priority="1" operator="between">
      <formula>1</formula>
      <formula>5</formula>
    </cfRule>
  </conditionalFormatting>
  <pageMargins left="0.75" right="0.75" top="1" bottom="1" header="0.5" footer="0.5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pane xSplit="1" topLeftCell="D1" activePane="topRight" state="frozen"/>
      <selection pane="topRight" activeCell="AB3" sqref="AB3"/>
    </sheetView>
  </sheetViews>
  <sheetFormatPr baseColWidth="10" defaultRowHeight="15" x14ac:dyDescent="0"/>
  <cols>
    <col min="1" max="1" width="20.83203125" customWidth="1"/>
    <col min="3" max="14" width="4.1640625" customWidth="1"/>
    <col min="15" max="30" width="4" customWidth="1"/>
    <col min="31" max="31" width="6.33203125" customWidth="1"/>
    <col min="34" max="34" width="21.5" customWidth="1"/>
  </cols>
  <sheetData>
    <row r="1" spans="1:34" s="20" customFormat="1" ht="34" customHeight="1">
      <c r="A1" s="8" t="s">
        <v>0</v>
      </c>
      <c r="B1" s="8" t="s">
        <v>1</v>
      </c>
      <c r="C1" s="47" t="s">
        <v>49</v>
      </c>
      <c r="D1" s="47" t="s">
        <v>50</v>
      </c>
      <c r="E1" s="47" t="s">
        <v>103</v>
      </c>
      <c r="F1" s="47" t="s">
        <v>112</v>
      </c>
      <c r="G1" s="69" t="s">
        <v>114</v>
      </c>
      <c r="H1" s="47" t="s">
        <v>127</v>
      </c>
      <c r="I1" s="69" t="s">
        <v>136</v>
      </c>
      <c r="J1" s="36" t="s">
        <v>156</v>
      </c>
      <c r="K1" s="73" t="s">
        <v>185</v>
      </c>
      <c r="L1" s="73" t="s">
        <v>186</v>
      </c>
      <c r="M1" s="73" t="s">
        <v>187</v>
      </c>
      <c r="N1" s="36" t="s">
        <v>188</v>
      </c>
      <c r="O1" s="37" t="s">
        <v>203</v>
      </c>
      <c r="P1" s="37" t="s">
        <v>204</v>
      </c>
      <c r="Q1" s="76" t="s">
        <v>211</v>
      </c>
      <c r="R1" s="76" t="s">
        <v>213</v>
      </c>
      <c r="S1" s="72" t="s">
        <v>214</v>
      </c>
      <c r="T1" s="76" t="s">
        <v>260</v>
      </c>
      <c r="U1" s="76" t="s">
        <v>261</v>
      </c>
      <c r="V1" s="74" t="s">
        <v>223</v>
      </c>
      <c r="W1" s="74" t="s">
        <v>224</v>
      </c>
      <c r="X1" s="75" t="s">
        <v>225</v>
      </c>
      <c r="Y1" s="37" t="s">
        <v>226</v>
      </c>
      <c r="Z1" s="37" t="s">
        <v>227</v>
      </c>
      <c r="AA1" s="72" t="s">
        <v>228</v>
      </c>
      <c r="AB1" s="77" t="s">
        <v>269</v>
      </c>
      <c r="AC1" s="72" t="s">
        <v>268</v>
      </c>
      <c r="AD1" s="37" t="s">
        <v>44</v>
      </c>
      <c r="AE1" s="20" t="s">
        <v>25</v>
      </c>
      <c r="AF1" s="9" t="s">
        <v>26</v>
      </c>
      <c r="AG1" s="20" t="s">
        <v>30</v>
      </c>
      <c r="AH1" s="10" t="s">
        <v>33</v>
      </c>
    </row>
    <row r="2" spans="1:34">
      <c r="A2" s="41" t="s">
        <v>3</v>
      </c>
      <c r="B2" s="42">
        <v>2002</v>
      </c>
      <c r="C2" s="1" t="s">
        <v>67</v>
      </c>
      <c r="D2" s="1" t="s">
        <v>84</v>
      </c>
      <c r="E2" s="1" t="s">
        <v>111</v>
      </c>
      <c r="F2" s="1"/>
      <c r="G2" s="1" t="s">
        <v>69</v>
      </c>
      <c r="H2" s="1" t="s">
        <v>135</v>
      </c>
      <c r="I2" s="1" t="s">
        <v>150</v>
      </c>
      <c r="J2" s="1"/>
      <c r="K2" s="1"/>
      <c r="L2" s="1"/>
      <c r="M2" s="1"/>
      <c r="N2" s="1"/>
      <c r="O2" s="1"/>
      <c r="P2" s="1"/>
      <c r="Q2" s="1" t="s">
        <v>212</v>
      </c>
      <c r="R2" s="1" t="s">
        <v>218</v>
      </c>
      <c r="S2" s="1"/>
      <c r="T2" s="1" t="s">
        <v>262</v>
      </c>
      <c r="U2" s="1" t="s">
        <v>263</v>
      </c>
      <c r="V2" s="1"/>
      <c r="W2" s="1"/>
      <c r="X2" s="1"/>
      <c r="Y2" s="1"/>
      <c r="Z2" s="1"/>
      <c r="AA2" s="1"/>
      <c r="AB2" s="1" t="s">
        <v>282</v>
      </c>
      <c r="AC2" s="1"/>
      <c r="AD2" s="1"/>
      <c r="AE2" s="1"/>
      <c r="AF2" s="2">
        <f>2*COUNTIF(Table1[[#This Row],[LPV B 8.9.]:[Column1]],"*/*")</f>
        <v>22</v>
      </c>
      <c r="AG2" s="12">
        <f>RANK(Table1[SOUCET], AF$2:AF$28)</f>
        <v>5</v>
      </c>
      <c r="AH2" s="41" t="s">
        <v>3</v>
      </c>
    </row>
    <row r="3" spans="1:34">
      <c r="A3" s="43" t="s">
        <v>4</v>
      </c>
      <c r="B3" s="45">
        <v>2003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4">
        <f>2*COUNTIF(Table1[[#This Row],[LPV B 8.9.]:[Column1]],"*/*")</f>
        <v>0</v>
      </c>
      <c r="AG3" s="12">
        <f>RANK(Table1[SOUCET], AF$2:AF$28)</f>
        <v>27</v>
      </c>
      <c r="AH3" s="43" t="s">
        <v>4</v>
      </c>
    </row>
    <row r="4" spans="1:34">
      <c r="A4" s="41" t="s">
        <v>5</v>
      </c>
      <c r="B4" s="46">
        <v>2004</v>
      </c>
      <c r="C4" s="1" t="s">
        <v>66</v>
      </c>
      <c r="D4" s="1" t="s">
        <v>66</v>
      </c>
      <c r="E4" s="1"/>
      <c r="F4" s="1"/>
      <c r="G4" s="1" t="s">
        <v>115</v>
      </c>
      <c r="H4" s="1" t="s">
        <v>128</v>
      </c>
      <c r="I4" s="1" t="s">
        <v>153</v>
      </c>
      <c r="J4" s="1" t="s">
        <v>169</v>
      </c>
      <c r="K4" s="1"/>
      <c r="L4" s="1" t="s">
        <v>195</v>
      </c>
      <c r="M4" s="1" t="s">
        <v>199</v>
      </c>
      <c r="N4" s="1"/>
      <c r="O4" s="1"/>
      <c r="P4" s="1"/>
      <c r="Q4" s="1"/>
      <c r="R4" s="1"/>
      <c r="S4" s="1" t="s">
        <v>140</v>
      </c>
      <c r="T4" s="1"/>
      <c r="U4" s="1"/>
      <c r="V4" s="1" t="s">
        <v>126</v>
      </c>
      <c r="W4" s="1" t="s">
        <v>256</v>
      </c>
      <c r="X4" s="1" t="s">
        <v>67</v>
      </c>
      <c r="Y4" s="1"/>
      <c r="Z4" s="1"/>
      <c r="AA4" s="1" t="s">
        <v>246</v>
      </c>
      <c r="AB4" s="1" t="s">
        <v>132</v>
      </c>
      <c r="AC4" s="1"/>
      <c r="AD4" s="1"/>
      <c r="AE4" s="1"/>
      <c r="AF4" s="2">
        <f>2*COUNTIF(Table1[[#This Row],[LPV B 8.9.]:[Column1]],"*/*")</f>
        <v>28</v>
      </c>
      <c r="AG4" s="12">
        <f>RANK(Table1[SOUCET], AF$2:AF$28)</f>
        <v>2</v>
      </c>
      <c r="AH4" s="41" t="s">
        <v>5</v>
      </c>
    </row>
    <row r="5" spans="1:34">
      <c r="A5" s="43" t="s">
        <v>6</v>
      </c>
      <c r="B5" s="45">
        <v>2005</v>
      </c>
      <c r="C5" s="1"/>
      <c r="D5" s="1"/>
      <c r="E5" s="1"/>
      <c r="F5" s="1" t="s">
        <v>113</v>
      </c>
      <c r="G5" s="1"/>
      <c r="H5" s="1" t="s">
        <v>53</v>
      </c>
      <c r="I5" s="1" t="s">
        <v>69</v>
      </c>
      <c r="J5" s="1"/>
      <c r="K5" s="1"/>
      <c r="L5" s="1" t="s">
        <v>192</v>
      </c>
      <c r="M5" s="1" t="s">
        <v>196</v>
      </c>
      <c r="N5" s="1"/>
      <c r="O5" s="1"/>
      <c r="P5" s="1"/>
      <c r="Q5" s="1"/>
      <c r="R5" s="1"/>
      <c r="S5" s="1" t="s">
        <v>216</v>
      </c>
      <c r="T5" s="1"/>
      <c r="U5" s="1"/>
      <c r="V5" s="1" t="s">
        <v>253</v>
      </c>
      <c r="W5" s="1" t="s">
        <v>259</v>
      </c>
      <c r="X5" s="1" t="s">
        <v>246</v>
      </c>
      <c r="Y5" s="1"/>
      <c r="Z5" s="1"/>
      <c r="AA5" s="1" t="s">
        <v>243</v>
      </c>
      <c r="AB5" s="1" t="s">
        <v>189</v>
      </c>
      <c r="AC5" s="1"/>
      <c r="AD5" s="1"/>
      <c r="AE5" s="1"/>
      <c r="AF5" s="4">
        <f>2*COUNTIF(Table1[[#This Row],[LPV B 8.9.]:[Column1]],"*/*")</f>
        <v>22</v>
      </c>
      <c r="AG5" s="12">
        <f>RANK(Table1[SOUCET], AF$2:AF$28)</f>
        <v>5</v>
      </c>
      <c r="AH5" s="43" t="s">
        <v>6</v>
      </c>
    </row>
    <row r="6" spans="1:34">
      <c r="A6" s="41" t="s">
        <v>7</v>
      </c>
      <c r="B6" s="46">
        <v>2005</v>
      </c>
      <c r="C6" s="1"/>
      <c r="D6" s="1"/>
      <c r="E6" s="1"/>
      <c r="F6" s="1" t="s">
        <v>113</v>
      </c>
      <c r="G6" s="1"/>
      <c r="H6" s="1" t="s">
        <v>69</v>
      </c>
      <c r="I6" s="1" t="s">
        <v>151</v>
      </c>
      <c r="J6" s="1" t="s">
        <v>149</v>
      </c>
      <c r="K6" s="1"/>
      <c r="L6" s="1" t="s">
        <v>193</v>
      </c>
      <c r="M6" s="1" t="s">
        <v>197</v>
      </c>
      <c r="N6" s="1"/>
      <c r="O6" s="1"/>
      <c r="P6" s="1"/>
      <c r="Q6" s="1"/>
      <c r="R6" s="1"/>
      <c r="S6" s="1" t="s">
        <v>217</v>
      </c>
      <c r="T6" s="1"/>
      <c r="U6" s="1"/>
      <c r="V6" s="1" t="s">
        <v>255</v>
      </c>
      <c r="W6" s="1" t="s">
        <v>258</v>
      </c>
      <c r="X6" s="1" t="s">
        <v>252</v>
      </c>
      <c r="Y6" s="1"/>
      <c r="Z6" s="1"/>
      <c r="AA6" s="1" t="s">
        <v>244</v>
      </c>
      <c r="AB6" s="1" t="s">
        <v>281</v>
      </c>
      <c r="AC6" s="1"/>
      <c r="AD6" s="1"/>
      <c r="AE6" s="1"/>
      <c r="AF6" s="2">
        <f>2*COUNTIF(Table1[[#This Row],[LPV B 8.9.]:[Column1]],"*/*")</f>
        <v>24</v>
      </c>
      <c r="AG6" s="12">
        <f>RANK(Table1[SOUCET], AF$2:AF$28)</f>
        <v>3</v>
      </c>
      <c r="AH6" s="41" t="s">
        <v>7</v>
      </c>
    </row>
    <row r="7" spans="1:34">
      <c r="A7" s="43" t="s">
        <v>8</v>
      </c>
      <c r="B7" s="45">
        <v>2006</v>
      </c>
      <c r="C7" s="1" t="s">
        <v>65</v>
      </c>
      <c r="D7" s="1" t="s">
        <v>83</v>
      </c>
      <c r="E7" s="1"/>
      <c r="F7" s="1"/>
      <c r="G7" s="1" t="s">
        <v>123</v>
      </c>
      <c r="H7" s="1"/>
      <c r="I7" s="1" t="s">
        <v>152</v>
      </c>
      <c r="J7" s="1" t="s">
        <v>152</v>
      </c>
      <c r="K7" s="1" t="s">
        <v>191</v>
      </c>
      <c r="L7" s="1" t="s">
        <v>194</v>
      </c>
      <c r="M7" s="1" t="s">
        <v>198</v>
      </c>
      <c r="N7" s="1"/>
      <c r="O7" s="1"/>
      <c r="P7" s="1"/>
      <c r="Q7" s="1"/>
      <c r="R7" s="1"/>
      <c r="S7" s="1"/>
      <c r="T7" s="1"/>
      <c r="U7" s="1"/>
      <c r="V7" s="1" t="s">
        <v>254</v>
      </c>
      <c r="W7" s="1" t="s">
        <v>257</v>
      </c>
      <c r="X7" s="1"/>
      <c r="Y7" s="1"/>
      <c r="Z7" s="1"/>
      <c r="AA7" s="1" t="s">
        <v>245</v>
      </c>
      <c r="AB7" s="1" t="s">
        <v>137</v>
      </c>
      <c r="AC7" s="1"/>
      <c r="AD7" s="1"/>
      <c r="AE7" s="1"/>
      <c r="AF7" s="4">
        <f>2*COUNTIF(Table1[[#This Row],[LPV B 8.9.]:[Column1]],"*/*")</f>
        <v>24</v>
      </c>
      <c r="AG7" s="12">
        <f>RANK(Table1[SOUCET], AF$2:AF$28)</f>
        <v>3</v>
      </c>
      <c r="AH7" s="43" t="s">
        <v>8</v>
      </c>
    </row>
    <row r="8" spans="1:34">
      <c r="A8" s="41" t="s">
        <v>9</v>
      </c>
      <c r="B8" s="46">
        <v>2007</v>
      </c>
      <c r="C8" s="1" t="s">
        <v>64</v>
      </c>
      <c r="D8" s="1" t="s">
        <v>82</v>
      </c>
      <c r="E8" s="1" t="s">
        <v>110</v>
      </c>
      <c r="F8" s="1"/>
      <c r="G8" s="1"/>
      <c r="H8" s="1"/>
      <c r="I8" s="1" t="s">
        <v>150</v>
      </c>
      <c r="J8" s="1" t="s">
        <v>83</v>
      </c>
      <c r="K8" s="1"/>
      <c r="L8" s="1"/>
      <c r="M8" s="1"/>
      <c r="N8" s="1"/>
      <c r="O8" s="1" t="s">
        <v>210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242</v>
      </c>
      <c r="AB8" s="1" t="s">
        <v>280</v>
      </c>
      <c r="AC8" s="1"/>
      <c r="AD8" s="1"/>
      <c r="AE8" s="1"/>
      <c r="AF8" s="2">
        <f>2*COUNTIF(Table1[[#This Row],[LPV B 8.9.]:[Column1]],"*/*")</f>
        <v>16</v>
      </c>
      <c r="AG8" s="12">
        <f>RANK(Table1[SOUCET], AF$2:AF$28)</f>
        <v>11</v>
      </c>
      <c r="AH8" s="41" t="s">
        <v>9</v>
      </c>
    </row>
    <row r="9" spans="1:34">
      <c r="A9" s="43" t="s">
        <v>10</v>
      </c>
      <c r="B9" s="45">
        <v>2007</v>
      </c>
      <c r="C9" s="1"/>
      <c r="D9" s="1"/>
      <c r="E9" s="1"/>
      <c r="F9" s="1"/>
      <c r="G9" s="1"/>
      <c r="H9" s="1" t="s">
        <v>134</v>
      </c>
      <c r="I9" s="1" t="s">
        <v>149</v>
      </c>
      <c r="J9" s="1" t="s">
        <v>65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 t="s">
        <v>241</v>
      </c>
      <c r="AB9" s="1" t="s">
        <v>113</v>
      </c>
      <c r="AC9" s="1"/>
      <c r="AD9" s="1"/>
      <c r="AE9" s="1"/>
      <c r="AF9" s="4">
        <f>2*COUNTIF(Table1[[#This Row],[LPV B 8.9.]:[Column1]],"*/*")</f>
        <v>10</v>
      </c>
      <c r="AG9" s="12">
        <f>RANK(Table1[SOUCET], AF$2:AF$28)</f>
        <v>19</v>
      </c>
      <c r="AH9" s="43" t="s">
        <v>10</v>
      </c>
    </row>
    <row r="10" spans="1:34">
      <c r="A10" s="41" t="s">
        <v>11</v>
      </c>
      <c r="B10" s="46">
        <v>2009</v>
      </c>
      <c r="C10" s="1" t="s">
        <v>59</v>
      </c>
      <c r="D10" s="1" t="s">
        <v>76</v>
      </c>
      <c r="E10" s="1"/>
      <c r="F10" s="1"/>
      <c r="G10" s="1" t="s">
        <v>71</v>
      </c>
      <c r="H10" s="1" t="s">
        <v>129</v>
      </c>
      <c r="I10" s="1" t="s">
        <v>144</v>
      </c>
      <c r="J10" s="1" t="s">
        <v>161</v>
      </c>
      <c r="K10" s="1"/>
      <c r="L10" s="1"/>
      <c r="M10" s="1"/>
      <c r="N10" s="1"/>
      <c r="O10" s="1" t="s">
        <v>209</v>
      </c>
      <c r="P10" s="1"/>
      <c r="Q10" s="1"/>
      <c r="R10" s="1"/>
      <c r="S10" s="1"/>
      <c r="T10" s="1"/>
      <c r="U10" s="1"/>
      <c r="V10" s="1"/>
      <c r="W10" s="1"/>
      <c r="X10" s="1" t="s">
        <v>250</v>
      </c>
      <c r="Y10" s="1"/>
      <c r="Z10" s="1"/>
      <c r="AA10" s="1" t="s">
        <v>237</v>
      </c>
      <c r="AB10" s="1" t="s">
        <v>104</v>
      </c>
      <c r="AC10" s="1"/>
      <c r="AD10" s="1"/>
      <c r="AE10" s="1"/>
      <c r="AF10" s="2">
        <f>2*COUNTIF(Table1[[#This Row],[LPV B 8.9.]:[Column1]],"*/*")</f>
        <v>20</v>
      </c>
      <c r="AG10" s="12">
        <f>RANK(Table1[SOUCET], AF$2:AF$28)</f>
        <v>7</v>
      </c>
      <c r="AH10" s="41" t="s">
        <v>11</v>
      </c>
    </row>
    <row r="11" spans="1:34">
      <c r="A11" s="43" t="s">
        <v>12</v>
      </c>
      <c r="B11" s="45">
        <v>2009</v>
      </c>
      <c r="C11" s="1" t="s">
        <v>60</v>
      </c>
      <c r="D11" s="1" t="s">
        <v>77</v>
      </c>
      <c r="E11" s="1"/>
      <c r="F11" s="1"/>
      <c r="G11" s="1" t="s">
        <v>119</v>
      </c>
      <c r="H11" s="1" t="s">
        <v>132</v>
      </c>
      <c r="I11" s="1"/>
      <c r="J11" s="1" t="s">
        <v>162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 t="s">
        <v>276</v>
      </c>
      <c r="AC11" s="1"/>
      <c r="AD11" s="1"/>
      <c r="AE11" s="1"/>
      <c r="AF11" s="4">
        <f>2*COUNTIF(Table1[[#This Row],[LPV B 8.9.]:[Column1]],"*/*")</f>
        <v>12</v>
      </c>
      <c r="AG11" s="12">
        <f>RANK(Table1[SOUCET], AF$2:AF$28)</f>
        <v>18</v>
      </c>
      <c r="AH11" s="43" t="s">
        <v>12</v>
      </c>
    </row>
    <row r="12" spans="1:34">
      <c r="A12" s="41" t="s">
        <v>13</v>
      </c>
      <c r="B12" s="46">
        <v>2009</v>
      </c>
      <c r="C12" s="1" t="s">
        <v>56</v>
      </c>
      <c r="D12" s="1" t="s">
        <v>72</v>
      </c>
      <c r="E12" s="1" t="s">
        <v>105</v>
      </c>
      <c r="F12" s="1"/>
      <c r="G12" s="1" t="s">
        <v>116</v>
      </c>
      <c r="H12" s="1" t="s">
        <v>130</v>
      </c>
      <c r="I12" s="1" t="s">
        <v>142</v>
      </c>
      <c r="J12" s="1" t="s">
        <v>159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 t="s">
        <v>248</v>
      </c>
      <c r="Y12" s="1"/>
      <c r="Z12" s="1"/>
      <c r="AA12" s="1" t="s">
        <v>234</v>
      </c>
      <c r="AB12" s="1" t="s">
        <v>76</v>
      </c>
      <c r="AC12" s="1"/>
      <c r="AD12" s="1"/>
      <c r="AE12" s="1"/>
      <c r="AF12" s="2">
        <f>2*COUNTIF(Table1[[#This Row],[LPV B 8.9.]:[Column1]],"*/*")</f>
        <v>20</v>
      </c>
      <c r="AG12" s="12">
        <f>RANK(Table1[SOUCET], AF$2:AF$28)</f>
        <v>7</v>
      </c>
      <c r="AH12" s="41" t="s">
        <v>13</v>
      </c>
    </row>
    <row r="13" spans="1:34">
      <c r="A13" s="43" t="s">
        <v>14</v>
      </c>
      <c r="B13" s="45">
        <v>2009</v>
      </c>
      <c r="C13" s="1" t="s">
        <v>55</v>
      </c>
      <c r="D13" s="1" t="s">
        <v>73</v>
      </c>
      <c r="E13" s="1" t="s">
        <v>106</v>
      </c>
      <c r="F13" s="1"/>
      <c r="G13" s="1"/>
      <c r="H13" s="1"/>
      <c r="I13" s="1" t="s">
        <v>139</v>
      </c>
      <c r="J13" s="1" t="s">
        <v>139</v>
      </c>
      <c r="K13" s="1"/>
      <c r="L13" s="1"/>
      <c r="M13" s="1"/>
      <c r="N13" s="1"/>
      <c r="O13" s="1" t="s">
        <v>208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 t="s">
        <v>235</v>
      </c>
      <c r="AB13" s="1" t="s">
        <v>272</v>
      </c>
      <c r="AC13" s="1"/>
      <c r="AD13" s="1"/>
      <c r="AE13" s="1"/>
      <c r="AF13" s="4">
        <f>2*COUNTIF(Table1[[#This Row],[LPV B 8.9.]:[Column1]],"*/*")</f>
        <v>16</v>
      </c>
      <c r="AG13" s="12">
        <f>RANK(Table1[SOUCET], AF$2:AF$28)</f>
        <v>11</v>
      </c>
      <c r="AH13" s="43" t="s">
        <v>14</v>
      </c>
    </row>
    <row r="14" spans="1:34">
      <c r="A14" s="41" t="s">
        <v>47</v>
      </c>
      <c r="B14" s="46">
        <v>2009</v>
      </c>
      <c r="C14" s="1" t="s">
        <v>63</v>
      </c>
      <c r="D14" s="1" t="s">
        <v>78</v>
      </c>
      <c r="E14" s="1"/>
      <c r="F14" s="1"/>
      <c r="G14" s="1"/>
      <c r="H14" s="1"/>
      <c r="I14" s="1" t="s">
        <v>148</v>
      </c>
      <c r="J14" s="1" t="s">
        <v>165</v>
      </c>
      <c r="K14" s="1"/>
      <c r="L14" s="1"/>
      <c r="M14" s="1"/>
      <c r="N14" s="1"/>
      <c r="O14" s="1"/>
      <c r="P14" s="1"/>
      <c r="Q14" s="1"/>
      <c r="R14" s="1"/>
      <c r="S14" s="1" t="s">
        <v>215</v>
      </c>
      <c r="T14" s="1"/>
      <c r="U14" s="1"/>
      <c r="V14" s="1"/>
      <c r="W14" s="1"/>
      <c r="X14" s="1"/>
      <c r="Y14" s="1"/>
      <c r="Z14" s="1"/>
      <c r="AA14" s="1" t="s">
        <v>239</v>
      </c>
      <c r="AB14" s="1" t="s">
        <v>106</v>
      </c>
      <c r="AC14" s="1"/>
      <c r="AD14" s="1"/>
      <c r="AE14" s="1"/>
      <c r="AF14" s="2">
        <f>2*COUNTIF(Table1[[#This Row],[LPV B 8.9.]:[Column1]],"*/*")</f>
        <v>14</v>
      </c>
      <c r="AG14" s="12">
        <f>RANK(Table1[SOUCET], AF$2:AF$28)</f>
        <v>15</v>
      </c>
      <c r="AH14" s="41" t="s">
        <v>47</v>
      </c>
    </row>
    <row r="15" spans="1:34">
      <c r="A15" s="60" t="s">
        <v>101</v>
      </c>
      <c r="B15" s="61">
        <v>2010</v>
      </c>
      <c r="C15" s="1"/>
      <c r="D15" s="1"/>
      <c r="E15" s="1"/>
      <c r="F15" s="1"/>
      <c r="G15" s="1"/>
      <c r="H15" s="1"/>
      <c r="I15" s="1" t="s">
        <v>143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4">
        <f>2*COUNTIF(Table1[[#This Row],[LPV B 8.9.]:[Column1]],"*/*")</f>
        <v>2</v>
      </c>
      <c r="AG15" s="12">
        <f>RANK(Table1[SOUCET], AF$2:AF$28)</f>
        <v>26</v>
      </c>
      <c r="AH15" s="60" t="s">
        <v>101</v>
      </c>
    </row>
    <row r="16" spans="1:34">
      <c r="A16" s="60" t="s">
        <v>102</v>
      </c>
      <c r="B16" s="61">
        <v>2010</v>
      </c>
      <c r="C16" s="1"/>
      <c r="D16" s="1"/>
      <c r="E16" s="1"/>
      <c r="F16" s="1"/>
      <c r="G16" s="1"/>
      <c r="H16" s="1" t="s">
        <v>64</v>
      </c>
      <c r="I16" s="1"/>
      <c r="J16" s="1" t="s">
        <v>140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 t="s">
        <v>249</v>
      </c>
      <c r="Y16" s="1"/>
      <c r="Z16" s="1"/>
      <c r="AA16" s="1" t="s">
        <v>232</v>
      </c>
      <c r="AB16" s="1" t="s">
        <v>275</v>
      </c>
      <c r="AC16" s="1"/>
      <c r="AD16" s="1"/>
      <c r="AE16" s="1"/>
      <c r="AF16" s="2">
        <f>2*COUNTIF(Table1[[#This Row],[LPV B 8.9.]:[Column1]],"*/*")</f>
        <v>10</v>
      </c>
      <c r="AG16" s="12">
        <f>RANK(Table1[SOUCET], AF$2:AF$28)</f>
        <v>19</v>
      </c>
      <c r="AH16" s="60" t="s">
        <v>102</v>
      </c>
    </row>
    <row r="17" spans="1:34">
      <c r="A17" s="43" t="s">
        <v>15</v>
      </c>
      <c r="B17" s="45">
        <v>2010</v>
      </c>
      <c r="C17" s="1" t="s">
        <v>54</v>
      </c>
      <c r="D17" s="1" t="s">
        <v>71</v>
      </c>
      <c r="E17" s="1" t="s">
        <v>104</v>
      </c>
      <c r="F17" s="1"/>
      <c r="G17" s="1"/>
      <c r="H17" s="1"/>
      <c r="I17" s="1" t="s">
        <v>138</v>
      </c>
      <c r="J17" s="1" t="s">
        <v>138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 t="s">
        <v>236</v>
      </c>
      <c r="AB17" s="1" t="s">
        <v>271</v>
      </c>
      <c r="AC17" s="1"/>
      <c r="AD17" s="1"/>
      <c r="AE17" s="1"/>
      <c r="AF17" s="4">
        <f>2*COUNTIF(Table1[[#This Row],[LPV B 8.9.]:[Column1]],"*/*")</f>
        <v>14</v>
      </c>
      <c r="AG17" s="12">
        <f>RANK(Table1[SOUCET], AF$2:AF$28)</f>
        <v>15</v>
      </c>
      <c r="AH17" s="43" t="s">
        <v>15</v>
      </c>
    </row>
    <row r="18" spans="1:34">
      <c r="A18" s="41" t="s">
        <v>16</v>
      </c>
      <c r="B18" s="46">
        <v>2010</v>
      </c>
      <c r="C18" s="1" t="s">
        <v>61</v>
      </c>
      <c r="D18" s="1" t="s">
        <v>80</v>
      </c>
      <c r="E18" s="1"/>
      <c r="F18" s="1"/>
      <c r="G18" s="1" t="s">
        <v>120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 t="s">
        <v>277</v>
      </c>
      <c r="AC18" s="1"/>
      <c r="AD18" s="1"/>
      <c r="AE18" s="1"/>
      <c r="AF18" s="2">
        <f>2*COUNTIF(Table1[[#This Row],[LPV B 8.9.]:[Column1]],"*/*")</f>
        <v>8</v>
      </c>
      <c r="AG18" s="12">
        <f>RANK(Table1[SOUCET], AF$2:AF$28)</f>
        <v>21</v>
      </c>
      <c r="AH18" s="41" t="s">
        <v>16</v>
      </c>
    </row>
    <row r="19" spans="1:34">
      <c r="A19" s="43" t="s">
        <v>17</v>
      </c>
      <c r="B19" s="45">
        <v>2010</v>
      </c>
      <c r="C19" s="1"/>
      <c r="D19" s="1"/>
      <c r="E19" s="1"/>
      <c r="F19" s="1"/>
      <c r="G19" s="1"/>
      <c r="H19" s="1"/>
      <c r="I19" s="1" t="s">
        <v>145</v>
      </c>
      <c r="J19" s="1" t="s">
        <v>164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 t="s">
        <v>240</v>
      </c>
      <c r="AB19" s="1" t="s">
        <v>107</v>
      </c>
      <c r="AC19" s="1"/>
      <c r="AD19" s="1"/>
      <c r="AE19" s="1"/>
      <c r="AF19" s="4">
        <f>2*COUNTIF(Table1[[#This Row],[LPV B 8.9.]:[Column1]],"*/*")</f>
        <v>8</v>
      </c>
      <c r="AG19" s="12">
        <f>RANK(Table1[SOUCET], AF$2:AF$28)</f>
        <v>21</v>
      </c>
      <c r="AH19" s="43" t="s">
        <v>17</v>
      </c>
    </row>
    <row r="20" spans="1:34">
      <c r="A20" s="41" t="s">
        <v>18</v>
      </c>
      <c r="B20" s="46">
        <v>2010</v>
      </c>
      <c r="C20" s="1" t="s">
        <v>57</v>
      </c>
      <c r="D20" s="1" t="s">
        <v>81</v>
      </c>
      <c r="E20" s="1" t="s">
        <v>109</v>
      </c>
      <c r="F20" s="1"/>
      <c r="G20" s="1" t="s">
        <v>118</v>
      </c>
      <c r="H20" s="1"/>
      <c r="I20" s="1" t="s">
        <v>146</v>
      </c>
      <c r="J20" s="1" t="s">
        <v>163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 t="s">
        <v>238</v>
      </c>
      <c r="AB20" s="1" t="s">
        <v>278</v>
      </c>
      <c r="AC20" s="1"/>
      <c r="AD20" s="1"/>
      <c r="AE20" s="1"/>
      <c r="AF20" s="2">
        <f>2*COUNTIF(Table1[[#This Row],[LPV B 8.9.]:[Column1]],"*/*")</f>
        <v>16</v>
      </c>
      <c r="AG20" s="12">
        <f>RANK(Table1[SOUCET], AF$2:AF$28)</f>
        <v>11</v>
      </c>
      <c r="AH20" s="41" t="s">
        <v>18</v>
      </c>
    </row>
    <row r="21" spans="1:34">
      <c r="A21" s="43" t="s">
        <v>19</v>
      </c>
      <c r="B21" s="45">
        <v>2010</v>
      </c>
      <c r="C21" s="1" t="s">
        <v>57</v>
      </c>
      <c r="D21" s="1" t="s">
        <v>74</v>
      </c>
      <c r="E21" s="1" t="s">
        <v>107</v>
      </c>
      <c r="F21" s="1"/>
      <c r="G21" s="1" t="s">
        <v>117</v>
      </c>
      <c r="H21" s="1" t="s">
        <v>85</v>
      </c>
      <c r="I21" s="1" t="s">
        <v>140</v>
      </c>
      <c r="J21" s="1" t="s">
        <v>143</v>
      </c>
      <c r="K21" s="1"/>
      <c r="L21" s="1"/>
      <c r="M21" s="1"/>
      <c r="N21" s="1" t="s">
        <v>190</v>
      </c>
      <c r="O21" s="1" t="s">
        <v>206</v>
      </c>
      <c r="P21" s="1" t="s">
        <v>205</v>
      </c>
      <c r="Q21" s="1"/>
      <c r="R21" s="1"/>
      <c r="S21" s="1"/>
      <c r="T21" s="1"/>
      <c r="U21" s="1"/>
      <c r="V21" s="1"/>
      <c r="W21" s="1"/>
      <c r="X21" s="1" t="s">
        <v>247</v>
      </c>
      <c r="Y21" s="1" t="s">
        <v>229</v>
      </c>
      <c r="Z21" s="1" t="s">
        <v>230</v>
      </c>
      <c r="AA21" s="1" t="s">
        <v>233</v>
      </c>
      <c r="AB21" s="1" t="s">
        <v>273</v>
      </c>
      <c r="AC21" s="1"/>
      <c r="AD21" s="1"/>
      <c r="AE21" s="1"/>
      <c r="AF21" s="4">
        <f>2*COUNTIF(Table1[[#This Row],[LPV B 8.9.]:[Column1]],"*/*")</f>
        <v>30</v>
      </c>
      <c r="AG21" s="12">
        <f>RANK(Table1[SOUCET], AF$2:AF$28)</f>
        <v>1</v>
      </c>
      <c r="AH21" s="43" t="s">
        <v>19</v>
      </c>
    </row>
    <row r="22" spans="1:34">
      <c r="A22" s="41" t="s">
        <v>20</v>
      </c>
      <c r="B22" s="46">
        <v>2011</v>
      </c>
      <c r="C22" s="1" t="s">
        <v>58</v>
      </c>
      <c r="D22" s="1" t="s">
        <v>75</v>
      </c>
      <c r="E22" s="1" t="s">
        <v>108</v>
      </c>
      <c r="F22" s="1"/>
      <c r="G22" s="1" t="s">
        <v>109</v>
      </c>
      <c r="H22" s="1" t="s">
        <v>131</v>
      </c>
      <c r="I22" s="1" t="s">
        <v>141</v>
      </c>
      <c r="J22" s="1" t="s">
        <v>160</v>
      </c>
      <c r="K22" s="1"/>
      <c r="L22" s="1"/>
      <c r="M22" s="1"/>
      <c r="N22" s="1"/>
      <c r="O22" s="1" t="s">
        <v>207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 t="s">
        <v>231</v>
      </c>
      <c r="AB22" s="1" t="s">
        <v>274</v>
      </c>
      <c r="AC22" s="1"/>
      <c r="AD22" s="1"/>
      <c r="AE22" s="1"/>
      <c r="AF22" s="2">
        <f>2*COUNTIF(Table1[[#This Row],[LPV B 8.9.]:[Column1]],"*/*")</f>
        <v>20</v>
      </c>
      <c r="AG22" s="12">
        <f>RANK(Table1[SOUCET], AF$2:AF$28)</f>
        <v>7</v>
      </c>
      <c r="AH22" s="41" t="s">
        <v>20</v>
      </c>
    </row>
    <row r="23" spans="1:34">
      <c r="A23" s="43" t="s">
        <v>48</v>
      </c>
      <c r="B23" s="45">
        <v>2011</v>
      </c>
      <c r="C23" s="1" t="s">
        <v>62</v>
      </c>
      <c r="D23" s="1" t="s">
        <v>79</v>
      </c>
      <c r="E23" s="1"/>
      <c r="F23" s="1"/>
      <c r="G23" s="1" t="s">
        <v>122</v>
      </c>
      <c r="H23" s="1" t="s">
        <v>133</v>
      </c>
      <c r="I23" s="1" t="s">
        <v>147</v>
      </c>
      <c r="J23" s="1" t="s">
        <v>166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 t="s">
        <v>251</v>
      </c>
      <c r="Y23" s="1"/>
      <c r="Z23" s="1"/>
      <c r="AA23" s="1"/>
      <c r="AB23" s="1" t="s">
        <v>108</v>
      </c>
      <c r="AC23" s="1"/>
      <c r="AD23" s="1"/>
      <c r="AE23" s="1"/>
      <c r="AF23" s="4">
        <f>2*COUNTIF(Table1[[#This Row],[LPV B 8.9.]:[Column1]],"*/*")</f>
        <v>16</v>
      </c>
      <c r="AG23" s="12">
        <f>RANK(Table1[SOUCET], AF$2:AF$28)</f>
        <v>11</v>
      </c>
      <c r="AH23" s="43" t="s">
        <v>48</v>
      </c>
    </row>
    <row r="24" spans="1:34">
      <c r="A24" s="41" t="s">
        <v>21</v>
      </c>
      <c r="B24" s="46">
        <v>2011</v>
      </c>
      <c r="C24" s="1"/>
      <c r="D24" s="1"/>
      <c r="E24" s="1"/>
      <c r="F24" s="1"/>
      <c r="G24" s="1" t="s">
        <v>121</v>
      </c>
      <c r="H24" s="1"/>
      <c r="I24" s="1"/>
      <c r="J24" s="1" t="s">
        <v>167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 t="s">
        <v>279</v>
      </c>
      <c r="AC24" s="1"/>
      <c r="AD24" s="1"/>
      <c r="AE24" s="1"/>
      <c r="AF24" s="2">
        <f>2*COUNTIF(Table1[[#This Row],[LPV B 8.9.]:[Column1]],"*/*")</f>
        <v>6</v>
      </c>
      <c r="AG24" s="12">
        <f>RANK(Table1[SOUCET], AF$2:AF$28)</f>
        <v>23</v>
      </c>
      <c r="AH24" s="41" t="s">
        <v>21</v>
      </c>
    </row>
    <row r="25" spans="1:34">
      <c r="A25" s="43" t="s">
        <v>22</v>
      </c>
      <c r="B25" s="45">
        <v>2012</v>
      </c>
      <c r="C25" s="1" t="s">
        <v>52</v>
      </c>
      <c r="D25" s="1" t="s">
        <v>65</v>
      </c>
      <c r="E25" s="1" t="s">
        <v>83</v>
      </c>
      <c r="F25" s="1"/>
      <c r="G25" s="1" t="s">
        <v>115</v>
      </c>
      <c r="H25" s="1" t="s">
        <v>128</v>
      </c>
      <c r="I25" s="1" t="s">
        <v>137</v>
      </c>
      <c r="J25" s="1" t="s">
        <v>85</v>
      </c>
      <c r="K25" s="1"/>
      <c r="L25" s="1"/>
      <c r="M25" s="1"/>
      <c r="N25" s="1" t="s">
        <v>189</v>
      </c>
      <c r="O25" s="1"/>
      <c r="P25" s="1"/>
      <c r="Q25" s="1"/>
      <c r="R25" s="1"/>
      <c r="S25" s="1"/>
      <c r="T25" s="1"/>
      <c r="U25" s="1"/>
      <c r="V25" s="1"/>
      <c r="W25" s="1"/>
      <c r="X25" s="1" t="s">
        <v>69</v>
      </c>
      <c r="Y25" s="1"/>
      <c r="Z25" s="1"/>
      <c r="AA25" s="1"/>
      <c r="AB25" s="1" t="s">
        <v>270</v>
      </c>
      <c r="AC25" s="1"/>
      <c r="AD25" s="1"/>
      <c r="AE25" s="1"/>
      <c r="AF25" s="4">
        <f>2*COUNTIF(Table1[[#This Row],[LPV B 8.9.]:[Column1]],"*/*")</f>
        <v>20</v>
      </c>
      <c r="AG25" s="12">
        <f>RANK(Table1[SOUCET], AF$2:AF$28)</f>
        <v>7</v>
      </c>
      <c r="AH25" s="43" t="s">
        <v>22</v>
      </c>
    </row>
    <row r="26" spans="1:34">
      <c r="A26" s="66" t="s">
        <v>92</v>
      </c>
      <c r="B26" s="67">
        <v>2012</v>
      </c>
      <c r="C26" s="1"/>
      <c r="D26" s="1"/>
      <c r="E26" s="1"/>
      <c r="F26" s="1"/>
      <c r="G26" s="1" t="s">
        <v>110</v>
      </c>
      <c r="H26" s="1"/>
      <c r="I26" s="1" t="s">
        <v>82</v>
      </c>
      <c r="J26" s="1" t="s">
        <v>131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4">
        <f>2*COUNTIF(Table1[[#This Row],[LPV B 8.9.]:[Column1]],"*/*")</f>
        <v>6</v>
      </c>
      <c r="AG26" s="12">
        <f>RANK(Table1[SOUCET], AF$2:AF$28)</f>
        <v>23</v>
      </c>
      <c r="AH26" s="66" t="s">
        <v>92</v>
      </c>
    </row>
    <row r="27" spans="1:34">
      <c r="A27" s="66" t="s">
        <v>23</v>
      </c>
      <c r="B27" s="68">
        <v>2012</v>
      </c>
      <c r="C27" s="1" t="s">
        <v>53</v>
      </c>
      <c r="D27" s="1" t="s">
        <v>70</v>
      </c>
      <c r="E27" s="1"/>
      <c r="F27" s="1"/>
      <c r="G27" s="1" t="s">
        <v>115</v>
      </c>
      <c r="H27" s="1" t="s">
        <v>129</v>
      </c>
      <c r="I27" s="1"/>
      <c r="J27" s="1" t="s">
        <v>150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 t="s">
        <v>135</v>
      </c>
      <c r="Y27" s="1"/>
      <c r="Z27" s="1"/>
      <c r="AA27" s="1"/>
      <c r="AB27" s="1" t="s">
        <v>69</v>
      </c>
      <c r="AC27" s="1"/>
      <c r="AD27" s="1"/>
      <c r="AE27" s="1"/>
      <c r="AF27" s="2">
        <f>2*COUNTIF(Table1[[#This Row],[LPV B 8.9.]:[Column1]],"*/*")</f>
        <v>14</v>
      </c>
      <c r="AG27" s="12">
        <f>RANK(Table1[SOUCET], AF$2:AF$28)</f>
        <v>15</v>
      </c>
      <c r="AH27" s="66" t="s">
        <v>23</v>
      </c>
    </row>
    <row r="28" spans="1:34">
      <c r="A28" s="66" t="s">
        <v>24</v>
      </c>
      <c r="B28" s="68">
        <v>2012</v>
      </c>
      <c r="C28" s="1" t="s">
        <v>51</v>
      </c>
      <c r="D28" s="1" t="s">
        <v>69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 t="s">
        <v>189</v>
      </c>
      <c r="AC28" s="1"/>
      <c r="AD28" s="1"/>
      <c r="AE28" s="1"/>
      <c r="AF28" s="4">
        <f>2*COUNTIF(Table1[[#This Row],[LPV B 8.9.]:[Column1]],"*/*")</f>
        <v>6</v>
      </c>
      <c r="AG28" s="12">
        <f>RANK(Table1[SOUCET], AF$2:AF$28)</f>
        <v>23</v>
      </c>
      <c r="AH28" s="66" t="s">
        <v>24</v>
      </c>
    </row>
    <row r="29" spans="1:34">
      <c r="A29" s="48" t="s">
        <v>2</v>
      </c>
      <c r="B29" s="49">
        <v>2000</v>
      </c>
      <c r="C29" s="50" t="s">
        <v>68</v>
      </c>
      <c r="D29" s="50" t="s">
        <v>85</v>
      </c>
      <c r="E29" s="50"/>
      <c r="F29" s="50"/>
      <c r="G29" s="50" t="s">
        <v>67</v>
      </c>
      <c r="H29" s="50" t="s">
        <v>52</v>
      </c>
      <c r="I29" s="50" t="s">
        <v>115</v>
      </c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>
        <f>2*COUNTIF(Table1[[#This Row],[LPV B 8.9.]:[Column1]],"*/*")</f>
        <v>10</v>
      </c>
      <c r="AG29" s="50">
        <f>RANK(Table1[SOUCET], AF$2:AF$28)</f>
        <v>19</v>
      </c>
      <c r="AH29" s="48" t="s">
        <v>2</v>
      </c>
    </row>
    <row r="30" spans="1:34" s="1" customFormat="1">
      <c r="A30" s="1" t="s">
        <v>31</v>
      </c>
      <c r="B30" s="1">
        <v>2013</v>
      </c>
      <c r="J30" s="1" t="s">
        <v>157</v>
      </c>
    </row>
    <row r="31" spans="1:34" s="1" customFormat="1">
      <c r="A31" s="1" t="s">
        <v>32</v>
      </c>
      <c r="B31" s="1">
        <v>2013</v>
      </c>
    </row>
    <row r="32" spans="1:34" s="1" customFormat="1">
      <c r="A32" s="1" t="s">
        <v>36</v>
      </c>
      <c r="F32" s="1" t="s">
        <v>110</v>
      </c>
      <c r="J32" s="1" t="s">
        <v>128</v>
      </c>
    </row>
    <row r="33" spans="1:10" s="1" customFormat="1">
      <c r="A33" s="1" t="s">
        <v>124</v>
      </c>
      <c r="G33" s="1" t="s">
        <v>126</v>
      </c>
    </row>
    <row r="34" spans="1:10" s="1" customFormat="1">
      <c r="A34" s="1" t="s">
        <v>125</v>
      </c>
      <c r="G34" s="1" t="s">
        <v>66</v>
      </c>
      <c r="J34" s="1" t="s">
        <v>65</v>
      </c>
    </row>
    <row r="35" spans="1:10" s="1" customFormat="1">
      <c r="A35" s="1" t="s">
        <v>158</v>
      </c>
      <c r="J35" s="1" t="s">
        <v>168</v>
      </c>
    </row>
  </sheetData>
  <conditionalFormatting sqref="AG2:AG29">
    <cfRule type="cellIs" dxfId="7" priority="1" operator="between">
      <formula>1</formula>
      <formula>5</formula>
    </cfRule>
  </conditionalFormatting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tabSelected="1" workbookViewId="0">
      <pane xSplit="1" topLeftCell="AB1" activePane="topRight" state="frozen"/>
      <selection pane="topRight" activeCell="AE19" sqref="AE19"/>
    </sheetView>
  </sheetViews>
  <sheetFormatPr baseColWidth="10" defaultRowHeight="15" x14ac:dyDescent="0"/>
  <cols>
    <col min="1" max="1" width="17.33203125" customWidth="1"/>
    <col min="2" max="2" width="9.83203125" customWidth="1"/>
    <col min="3" max="41" width="3" style="13" customWidth="1"/>
    <col min="42" max="42" width="6.1640625" style="17" customWidth="1"/>
    <col min="43" max="43" width="6.1640625" style="13" customWidth="1"/>
    <col min="44" max="44" width="6.1640625" style="17" customWidth="1"/>
    <col min="45" max="45" width="8.33203125" style="13" customWidth="1"/>
    <col min="46" max="46" width="22.1640625" customWidth="1"/>
  </cols>
  <sheetData>
    <row r="1" spans="1:46" s="32" customFormat="1" ht="34" customHeight="1">
      <c r="A1" s="25" t="s">
        <v>0</v>
      </c>
      <c r="B1" s="25" t="s">
        <v>1</v>
      </c>
      <c r="C1" s="26" t="s">
        <v>86</v>
      </c>
      <c r="D1" s="26" t="s">
        <v>87</v>
      </c>
      <c r="E1" s="26" t="s">
        <v>88</v>
      </c>
      <c r="F1" s="26" t="s">
        <v>89</v>
      </c>
      <c r="G1" s="26" t="s">
        <v>90</v>
      </c>
      <c r="H1" s="26" t="s">
        <v>91</v>
      </c>
      <c r="I1" s="26" t="s">
        <v>93</v>
      </c>
      <c r="J1" s="26" t="s">
        <v>94</v>
      </c>
      <c r="K1" s="26" t="s">
        <v>95</v>
      </c>
      <c r="L1" s="26" t="s">
        <v>96</v>
      </c>
      <c r="M1" s="26" t="s">
        <v>97</v>
      </c>
      <c r="N1" s="26" t="s">
        <v>98</v>
      </c>
      <c r="O1" s="26" t="s">
        <v>154</v>
      </c>
      <c r="P1" s="26" t="s">
        <v>155</v>
      </c>
      <c r="Q1" s="26" t="s">
        <v>170</v>
      </c>
      <c r="R1" s="26" t="s">
        <v>171</v>
      </c>
      <c r="S1" s="26" t="s">
        <v>173</v>
      </c>
      <c r="T1" s="26" t="s">
        <v>174</v>
      </c>
      <c r="U1" s="26" t="s">
        <v>175</v>
      </c>
      <c r="V1" s="26" t="s">
        <v>176</v>
      </c>
      <c r="W1" s="26" t="s">
        <v>177</v>
      </c>
      <c r="X1" s="26" t="s">
        <v>178</v>
      </c>
      <c r="Y1" s="26" t="s">
        <v>180</v>
      </c>
      <c r="Z1" s="71" t="s">
        <v>181</v>
      </c>
      <c r="AA1" s="38" t="s">
        <v>182</v>
      </c>
      <c r="AB1" s="38" t="s">
        <v>184</v>
      </c>
      <c r="AC1" s="38" t="s">
        <v>202</v>
      </c>
      <c r="AD1" s="38" t="s">
        <v>219</v>
      </c>
      <c r="AE1" s="38" t="s">
        <v>283</v>
      </c>
      <c r="AF1" s="38" t="s">
        <v>220</v>
      </c>
      <c r="AG1" s="38" t="s">
        <v>221</v>
      </c>
      <c r="AH1" s="38" t="s">
        <v>222</v>
      </c>
      <c r="AI1" s="38" t="s">
        <v>264</v>
      </c>
      <c r="AJ1" s="38" t="s">
        <v>265</v>
      </c>
      <c r="AK1" s="38" t="s">
        <v>266</v>
      </c>
      <c r="AL1" s="38" t="s">
        <v>267</v>
      </c>
      <c r="AM1" s="38" t="s">
        <v>285</v>
      </c>
      <c r="AN1" s="38" t="s">
        <v>45</v>
      </c>
      <c r="AO1" s="26" t="s">
        <v>46</v>
      </c>
      <c r="AP1" s="27" t="s">
        <v>26</v>
      </c>
      <c r="AQ1" s="28" t="s">
        <v>34</v>
      </c>
      <c r="AR1" s="29" t="s">
        <v>35</v>
      </c>
      <c r="AS1" s="30" t="s">
        <v>30</v>
      </c>
      <c r="AT1" s="31" t="s">
        <v>33</v>
      </c>
    </row>
    <row r="2" spans="1:46">
      <c r="A2" s="41" t="s">
        <v>3</v>
      </c>
      <c r="B2" s="42">
        <v>2002</v>
      </c>
      <c r="C2" s="39">
        <v>1</v>
      </c>
      <c r="D2" s="39">
        <v>1</v>
      </c>
      <c r="E2" s="39">
        <v>1</v>
      </c>
      <c r="F2" s="39"/>
      <c r="G2" s="39">
        <v>1</v>
      </c>
      <c r="H2" s="39">
        <v>1</v>
      </c>
      <c r="I2" s="39">
        <v>1</v>
      </c>
      <c r="J2" s="39"/>
      <c r="K2" s="39">
        <v>1</v>
      </c>
      <c r="L2" s="39"/>
      <c r="M2" s="39">
        <v>1</v>
      </c>
      <c r="N2" s="39">
        <v>1</v>
      </c>
      <c r="O2" s="39">
        <v>1</v>
      </c>
      <c r="P2" s="39"/>
      <c r="Q2" s="39">
        <v>1</v>
      </c>
      <c r="R2" s="39">
        <v>1</v>
      </c>
      <c r="S2" s="39">
        <v>1</v>
      </c>
      <c r="T2" s="39">
        <v>1</v>
      </c>
      <c r="U2" s="39">
        <v>1</v>
      </c>
      <c r="V2" s="39">
        <v>1</v>
      </c>
      <c r="W2" s="39">
        <v>1</v>
      </c>
      <c r="X2" s="39">
        <v>1</v>
      </c>
      <c r="Y2" s="39">
        <v>1</v>
      </c>
      <c r="Z2" s="39">
        <v>1</v>
      </c>
      <c r="AA2" s="40">
        <v>1</v>
      </c>
      <c r="AB2" s="40"/>
      <c r="AC2" s="40">
        <v>1</v>
      </c>
      <c r="AD2" s="40"/>
      <c r="AE2" s="40"/>
      <c r="AF2" s="40">
        <v>1</v>
      </c>
      <c r="AG2" s="40">
        <v>1</v>
      </c>
      <c r="AH2" s="40"/>
      <c r="AI2" s="40">
        <v>1</v>
      </c>
      <c r="AJ2" s="40"/>
      <c r="AK2" s="40"/>
      <c r="AL2" s="40"/>
      <c r="AM2" s="40"/>
      <c r="AN2" s="40"/>
      <c r="AO2" s="39"/>
      <c r="AP2" s="16">
        <f>COUNTIF(Table13[[#This Row],[6.9. CT]:[Column67]],"&lt;3")</f>
        <v>25</v>
      </c>
      <c r="AQ2" s="15"/>
      <c r="AR2" s="18">
        <f>Table13[[#This Row],[SOUCET]]+Table13[[#This Row],[uprava bodu]]</f>
        <v>25</v>
      </c>
      <c r="AS2" s="13">
        <f>RANK(Table13[UPR. SOUCET],AR$2:AR$28)</f>
        <v>3</v>
      </c>
      <c r="AT2" s="41" t="s">
        <v>3</v>
      </c>
    </row>
    <row r="3" spans="1:46">
      <c r="A3" s="43" t="s">
        <v>4</v>
      </c>
      <c r="B3" s="44">
        <v>2003</v>
      </c>
      <c r="C3" s="39"/>
      <c r="D3" s="39"/>
      <c r="E3" s="39">
        <v>1</v>
      </c>
      <c r="F3" s="39"/>
      <c r="G3" s="39">
        <v>1</v>
      </c>
      <c r="H3" s="39"/>
      <c r="I3" s="39"/>
      <c r="J3" s="39"/>
      <c r="K3" s="39">
        <v>1</v>
      </c>
      <c r="L3" s="39"/>
      <c r="M3" s="39">
        <v>1</v>
      </c>
      <c r="N3" s="39"/>
      <c r="O3" s="39">
        <v>1</v>
      </c>
      <c r="P3" s="39"/>
      <c r="Q3" s="39"/>
      <c r="R3" s="39">
        <v>1</v>
      </c>
      <c r="S3" s="39">
        <v>1</v>
      </c>
      <c r="T3" s="39">
        <v>1</v>
      </c>
      <c r="U3" s="39"/>
      <c r="V3" s="39"/>
      <c r="W3" s="39"/>
      <c r="X3" s="39">
        <v>1</v>
      </c>
      <c r="Y3" s="39"/>
      <c r="Z3" s="39">
        <v>1</v>
      </c>
      <c r="AA3" s="40">
        <v>1</v>
      </c>
      <c r="AB3" s="40"/>
      <c r="AC3" s="40"/>
      <c r="AD3" s="40"/>
      <c r="AE3" s="40"/>
      <c r="AF3" s="40"/>
      <c r="AG3" s="40"/>
      <c r="AH3" s="40">
        <v>1</v>
      </c>
      <c r="AI3" s="40"/>
      <c r="AJ3" s="40"/>
      <c r="AK3" s="40"/>
      <c r="AL3" s="40"/>
      <c r="AM3" s="40"/>
      <c r="AN3" s="40"/>
      <c r="AO3" s="39"/>
      <c r="AP3" s="16">
        <f>COUNTIF(Table13[[#This Row],[6.9. CT]:[Column67]],"&lt;3")</f>
        <v>12</v>
      </c>
      <c r="AQ3" s="15"/>
      <c r="AR3" s="19">
        <f>Table13[[#This Row],[SOUCET]]+Table13[[#This Row],[uprava bodu]]</f>
        <v>12</v>
      </c>
      <c r="AS3" s="13">
        <f>RANK(Table13[UPR. SOUCET],AR$2:AR$28)</f>
        <v>19</v>
      </c>
      <c r="AT3" s="43" t="s">
        <v>4</v>
      </c>
    </row>
    <row r="4" spans="1:46">
      <c r="A4" s="41" t="s">
        <v>5</v>
      </c>
      <c r="B4" s="42">
        <v>2004</v>
      </c>
      <c r="C4" s="39">
        <v>1</v>
      </c>
      <c r="D4" s="39">
        <v>1</v>
      </c>
      <c r="E4" s="39">
        <v>1</v>
      </c>
      <c r="F4" s="39"/>
      <c r="G4" s="39"/>
      <c r="H4" s="39"/>
      <c r="I4" s="39">
        <v>1</v>
      </c>
      <c r="J4" s="39"/>
      <c r="K4" s="39">
        <v>1</v>
      </c>
      <c r="L4" s="39"/>
      <c r="M4" s="39">
        <v>1</v>
      </c>
      <c r="N4" s="39">
        <v>1</v>
      </c>
      <c r="O4" s="39">
        <v>1</v>
      </c>
      <c r="P4" s="39">
        <v>1</v>
      </c>
      <c r="Q4" s="39"/>
      <c r="R4" s="39">
        <v>1</v>
      </c>
      <c r="S4" s="39">
        <v>1</v>
      </c>
      <c r="T4" s="39">
        <v>1</v>
      </c>
      <c r="U4" s="39"/>
      <c r="V4" s="39">
        <v>1</v>
      </c>
      <c r="W4" s="39">
        <v>1</v>
      </c>
      <c r="X4" s="39">
        <v>1</v>
      </c>
      <c r="Y4" s="39">
        <v>1</v>
      </c>
      <c r="Z4" s="39">
        <v>1</v>
      </c>
      <c r="AA4" s="40"/>
      <c r="AB4" s="40"/>
      <c r="AC4" s="40">
        <v>1</v>
      </c>
      <c r="AD4" s="40"/>
      <c r="AE4" s="40"/>
      <c r="AF4" s="40">
        <v>1</v>
      </c>
      <c r="AG4" s="40"/>
      <c r="AH4" s="40">
        <v>1</v>
      </c>
      <c r="AI4" s="40">
        <v>1</v>
      </c>
      <c r="AJ4" s="40">
        <v>1</v>
      </c>
      <c r="AK4" s="40"/>
      <c r="AL4" s="40">
        <v>1</v>
      </c>
      <c r="AM4" s="40"/>
      <c r="AN4" s="40"/>
      <c r="AO4" s="39"/>
      <c r="AP4" s="16">
        <f>COUNTIF(Table13[[#This Row],[6.9. CT]:[Column67]],"&lt;3")</f>
        <v>23</v>
      </c>
      <c r="AQ4" s="15"/>
      <c r="AR4" s="18">
        <f>Table13[[#This Row],[SOUCET]]+Table13[[#This Row],[uprava bodu]]</f>
        <v>23</v>
      </c>
      <c r="AS4" s="13">
        <f>RANK(Table13[UPR. SOUCET],AR$2:AR$28)</f>
        <v>7</v>
      </c>
      <c r="AT4" s="41" t="s">
        <v>5</v>
      </c>
    </row>
    <row r="5" spans="1:46">
      <c r="A5" s="43" t="s">
        <v>6</v>
      </c>
      <c r="B5" s="44">
        <v>2005</v>
      </c>
      <c r="C5" s="39">
        <v>1</v>
      </c>
      <c r="D5" s="39"/>
      <c r="E5" s="39"/>
      <c r="F5" s="39"/>
      <c r="G5" s="39">
        <v>1</v>
      </c>
      <c r="H5" s="39">
        <v>1</v>
      </c>
      <c r="I5" s="39">
        <v>1</v>
      </c>
      <c r="J5" s="39"/>
      <c r="K5" s="39"/>
      <c r="L5" s="39"/>
      <c r="M5" s="39">
        <v>1</v>
      </c>
      <c r="N5" s="39">
        <v>1</v>
      </c>
      <c r="O5" s="39">
        <v>1</v>
      </c>
      <c r="P5" s="39">
        <v>1</v>
      </c>
      <c r="Q5" s="39"/>
      <c r="R5" s="39">
        <v>1</v>
      </c>
      <c r="S5" s="39">
        <v>1</v>
      </c>
      <c r="T5" s="39">
        <v>1</v>
      </c>
      <c r="U5" s="39">
        <v>1</v>
      </c>
      <c r="V5" s="39">
        <v>1</v>
      </c>
      <c r="W5" s="39">
        <v>1</v>
      </c>
      <c r="X5" s="39"/>
      <c r="Y5" s="39">
        <v>1</v>
      </c>
      <c r="Z5" s="39">
        <v>1</v>
      </c>
      <c r="AA5" s="40">
        <v>1</v>
      </c>
      <c r="AB5" s="40"/>
      <c r="AC5" s="40">
        <v>1</v>
      </c>
      <c r="AD5" s="40"/>
      <c r="AE5" s="40"/>
      <c r="AF5" s="40"/>
      <c r="AG5" s="40">
        <v>1</v>
      </c>
      <c r="AH5" s="40"/>
      <c r="AI5" s="40">
        <v>1</v>
      </c>
      <c r="AJ5" s="40"/>
      <c r="AK5" s="40"/>
      <c r="AL5" s="40">
        <v>1</v>
      </c>
      <c r="AM5" s="40"/>
      <c r="AN5" s="40"/>
      <c r="AO5" s="39"/>
      <c r="AP5" s="16">
        <f>COUNTIF(Table13[[#This Row],[6.9. CT]:[Column67]],"&lt;3")</f>
        <v>21</v>
      </c>
      <c r="AQ5" s="15"/>
      <c r="AR5" s="19">
        <f>Table13[[#This Row],[SOUCET]]+Table13[[#This Row],[uprava bodu]]</f>
        <v>21</v>
      </c>
      <c r="AS5" s="13">
        <f>RANK(Table13[UPR. SOUCET],AR$2:AR$28)</f>
        <v>11</v>
      </c>
      <c r="AT5" s="43" t="s">
        <v>6</v>
      </c>
    </row>
    <row r="6" spans="1:46">
      <c r="A6" s="41" t="s">
        <v>7</v>
      </c>
      <c r="B6" s="42">
        <v>2005</v>
      </c>
      <c r="C6" s="39"/>
      <c r="D6" s="39"/>
      <c r="E6" s="39"/>
      <c r="F6" s="39"/>
      <c r="G6" s="39">
        <v>1</v>
      </c>
      <c r="H6" s="39">
        <v>1</v>
      </c>
      <c r="I6" s="39"/>
      <c r="J6" s="39"/>
      <c r="K6" s="39"/>
      <c r="L6" s="39">
        <v>1</v>
      </c>
      <c r="M6" s="39">
        <v>1</v>
      </c>
      <c r="N6" s="39"/>
      <c r="O6" s="39">
        <v>1</v>
      </c>
      <c r="P6" s="39">
        <v>1</v>
      </c>
      <c r="Q6" s="39">
        <v>1</v>
      </c>
      <c r="R6" s="39">
        <v>1</v>
      </c>
      <c r="S6" s="39">
        <v>1</v>
      </c>
      <c r="T6" s="39">
        <v>1</v>
      </c>
      <c r="U6" s="39"/>
      <c r="V6" s="39">
        <v>1</v>
      </c>
      <c r="W6" s="39">
        <v>1</v>
      </c>
      <c r="X6" s="39">
        <v>1</v>
      </c>
      <c r="Y6" s="39">
        <v>1</v>
      </c>
      <c r="Z6" s="39">
        <v>1</v>
      </c>
      <c r="AA6" s="40"/>
      <c r="AB6" s="40"/>
      <c r="AC6" s="40"/>
      <c r="AD6" s="40"/>
      <c r="AE6" s="40"/>
      <c r="AF6" s="40">
        <v>1</v>
      </c>
      <c r="AG6" s="40"/>
      <c r="AH6" s="40">
        <v>1</v>
      </c>
      <c r="AI6" s="40">
        <v>1</v>
      </c>
      <c r="AJ6" s="40">
        <v>1</v>
      </c>
      <c r="AK6" s="40"/>
      <c r="AL6" s="40">
        <v>1</v>
      </c>
      <c r="AM6" s="40"/>
      <c r="AN6" s="40"/>
      <c r="AO6" s="39"/>
      <c r="AP6" s="16">
        <f>COUNTIF(Table13[[#This Row],[6.9. CT]:[Column67]],"&lt;3")</f>
        <v>20</v>
      </c>
      <c r="AQ6" s="15"/>
      <c r="AR6" s="18">
        <f>Table13[[#This Row],[SOUCET]]+Table13[[#This Row],[uprava bodu]]</f>
        <v>20</v>
      </c>
      <c r="AS6" s="13">
        <f>RANK(Table13[UPR. SOUCET],AR$2:AR$28)</f>
        <v>12</v>
      </c>
      <c r="AT6" s="41" t="s">
        <v>7</v>
      </c>
    </row>
    <row r="7" spans="1:46">
      <c r="A7" s="43" t="s">
        <v>8</v>
      </c>
      <c r="B7" s="44">
        <v>2006</v>
      </c>
      <c r="C7" s="39">
        <v>1</v>
      </c>
      <c r="D7" s="39"/>
      <c r="E7" s="39">
        <v>1</v>
      </c>
      <c r="F7" s="39"/>
      <c r="G7" s="39">
        <v>1</v>
      </c>
      <c r="H7" s="39">
        <v>1</v>
      </c>
      <c r="I7" s="39"/>
      <c r="J7" s="39"/>
      <c r="K7" s="39">
        <v>1</v>
      </c>
      <c r="L7" s="39">
        <v>1</v>
      </c>
      <c r="M7" s="39">
        <v>1</v>
      </c>
      <c r="N7" s="39">
        <v>1</v>
      </c>
      <c r="O7" s="39">
        <v>1</v>
      </c>
      <c r="P7" s="39">
        <v>1</v>
      </c>
      <c r="Q7" s="39">
        <v>1</v>
      </c>
      <c r="R7" s="39">
        <v>1</v>
      </c>
      <c r="S7" s="39">
        <v>1</v>
      </c>
      <c r="T7" s="39">
        <v>1</v>
      </c>
      <c r="U7" s="39">
        <v>1</v>
      </c>
      <c r="V7" s="39">
        <v>1</v>
      </c>
      <c r="W7" s="39">
        <v>1</v>
      </c>
      <c r="X7" s="39">
        <v>5</v>
      </c>
      <c r="Y7" s="39">
        <v>1</v>
      </c>
      <c r="Z7" s="39">
        <v>1</v>
      </c>
      <c r="AA7" s="40">
        <v>1</v>
      </c>
      <c r="AB7" s="40"/>
      <c r="AC7" s="40">
        <v>1</v>
      </c>
      <c r="AD7" s="40"/>
      <c r="AE7" s="40"/>
      <c r="AF7" s="40"/>
      <c r="AG7" s="40"/>
      <c r="AH7" s="40"/>
      <c r="AI7" s="40"/>
      <c r="AJ7" s="40">
        <v>1</v>
      </c>
      <c r="AK7" s="40"/>
      <c r="AL7" s="40">
        <v>1</v>
      </c>
      <c r="AM7" s="40"/>
      <c r="AN7" s="40"/>
      <c r="AO7" s="39"/>
      <c r="AP7" s="16">
        <f>COUNTIF(Table13[[#This Row],[6.9. CT]:[Column67]],"&lt;3")</f>
        <v>23</v>
      </c>
      <c r="AQ7" s="15"/>
      <c r="AR7" s="19">
        <f>Table13[[#This Row],[SOUCET]]+Table13[[#This Row],[uprava bodu]]</f>
        <v>23</v>
      </c>
      <c r="AS7" s="13">
        <f>RANK(Table13[UPR. SOUCET],AR$2:AR$28)</f>
        <v>7</v>
      </c>
      <c r="AT7" s="43" t="s">
        <v>8</v>
      </c>
    </row>
    <row r="8" spans="1:46">
      <c r="A8" s="41" t="s">
        <v>9</v>
      </c>
      <c r="B8" s="42">
        <v>2007</v>
      </c>
      <c r="C8" s="39"/>
      <c r="D8" s="39">
        <v>1</v>
      </c>
      <c r="E8" s="39"/>
      <c r="F8" s="39"/>
      <c r="G8" s="39"/>
      <c r="H8" s="39">
        <v>1</v>
      </c>
      <c r="I8" s="39">
        <v>1</v>
      </c>
      <c r="J8" s="39"/>
      <c r="K8" s="39"/>
      <c r="L8" s="39">
        <v>1</v>
      </c>
      <c r="M8" s="39"/>
      <c r="N8" s="39"/>
      <c r="O8" s="39"/>
      <c r="P8" s="39">
        <v>1</v>
      </c>
      <c r="Q8" s="39"/>
      <c r="R8" s="39"/>
      <c r="S8" s="39"/>
      <c r="T8" s="39">
        <v>1</v>
      </c>
      <c r="U8" s="39">
        <v>1</v>
      </c>
      <c r="V8" s="39">
        <v>1</v>
      </c>
      <c r="W8" s="39"/>
      <c r="X8" s="39"/>
      <c r="Y8" s="39">
        <v>1</v>
      </c>
      <c r="Z8" s="39"/>
      <c r="AA8" s="40">
        <v>1</v>
      </c>
      <c r="AB8" s="40"/>
      <c r="AC8" s="40">
        <v>1</v>
      </c>
      <c r="AD8" s="40"/>
      <c r="AE8" s="40"/>
      <c r="AF8" s="40"/>
      <c r="AG8" s="40"/>
      <c r="AH8" s="40"/>
      <c r="AI8" s="40"/>
      <c r="AJ8" s="40">
        <v>1</v>
      </c>
      <c r="AK8" s="40"/>
      <c r="AL8" s="40"/>
      <c r="AM8" s="40"/>
      <c r="AN8" s="40"/>
      <c r="AO8" s="39"/>
      <c r="AP8" s="16">
        <f>COUNTIF(Table13[[#This Row],[6.9. CT]:[Column67]],"&lt;3")</f>
        <v>12</v>
      </c>
      <c r="AQ8" s="15"/>
      <c r="AR8" s="18">
        <f>Table13[[#This Row],[SOUCET]]+Table13[[#This Row],[uprava bodu]]</f>
        <v>12</v>
      </c>
      <c r="AS8" s="13">
        <f>RANK(Table13[UPR. SOUCET],AR$2:AR$28)</f>
        <v>19</v>
      </c>
      <c r="AT8" s="41" t="s">
        <v>9</v>
      </c>
    </row>
    <row r="9" spans="1:46">
      <c r="A9" s="43" t="s">
        <v>10</v>
      </c>
      <c r="B9" s="44">
        <v>2007</v>
      </c>
      <c r="C9" s="13">
        <v>1</v>
      </c>
      <c r="D9" s="13">
        <v>1</v>
      </c>
      <c r="E9" s="13">
        <v>1</v>
      </c>
      <c r="F9" s="13">
        <v>1</v>
      </c>
      <c r="G9" s="13" t="s">
        <v>99</v>
      </c>
      <c r="H9" s="13" t="s">
        <v>99</v>
      </c>
      <c r="I9" s="70" t="s">
        <v>99</v>
      </c>
      <c r="J9" s="13">
        <v>1</v>
      </c>
      <c r="K9" s="13" t="s">
        <v>100</v>
      </c>
      <c r="L9" s="13" t="s">
        <v>99</v>
      </c>
      <c r="M9" s="13">
        <v>1</v>
      </c>
      <c r="N9" s="13" t="s">
        <v>99</v>
      </c>
      <c r="O9" s="13">
        <v>1</v>
      </c>
      <c r="P9" s="13">
        <v>1</v>
      </c>
      <c r="Q9" s="13">
        <v>1</v>
      </c>
      <c r="R9" s="39" t="s">
        <v>99</v>
      </c>
      <c r="S9" s="39" t="s">
        <v>99</v>
      </c>
      <c r="T9" s="39" t="s">
        <v>99</v>
      </c>
      <c r="U9" s="39" t="s">
        <v>99</v>
      </c>
      <c r="V9" s="39">
        <v>1</v>
      </c>
      <c r="W9" s="39">
        <v>1</v>
      </c>
      <c r="X9" s="39" t="s">
        <v>99</v>
      </c>
      <c r="Y9" s="39" t="s">
        <v>99</v>
      </c>
      <c r="Z9" s="39">
        <v>1</v>
      </c>
      <c r="AA9" s="40" t="s">
        <v>99</v>
      </c>
      <c r="AB9" s="40" t="s">
        <v>100</v>
      </c>
      <c r="AC9" s="40"/>
      <c r="AD9" s="40" t="s">
        <v>99</v>
      </c>
      <c r="AE9" s="40" t="s">
        <v>99</v>
      </c>
      <c r="AF9" s="40"/>
      <c r="AG9" s="40" t="s">
        <v>99</v>
      </c>
      <c r="AH9" s="40"/>
      <c r="AI9" s="40"/>
      <c r="AJ9" s="40" t="s">
        <v>99</v>
      </c>
      <c r="AK9" s="40"/>
      <c r="AL9" s="40"/>
      <c r="AM9" s="40" t="s">
        <v>99</v>
      </c>
      <c r="AN9" s="40"/>
      <c r="AO9" s="39"/>
      <c r="AP9" s="16">
        <f>COUNTIF(Table13[[#This Row],[6.9. CT]:[Column67]],"&lt;3")</f>
        <v>12</v>
      </c>
      <c r="AQ9" s="15"/>
      <c r="AR9" s="19">
        <f>Table13[[#This Row],[SOUCET]]+Table13[[#This Row],[uprava bodu]]</f>
        <v>12</v>
      </c>
      <c r="AS9" s="13">
        <f>RANK(Table13[UPR. SOUCET],AR$2:AR$28)</f>
        <v>19</v>
      </c>
      <c r="AT9" s="43" t="s">
        <v>10</v>
      </c>
    </row>
    <row r="10" spans="1:46">
      <c r="A10" s="41" t="s">
        <v>11</v>
      </c>
      <c r="B10" s="42">
        <v>2009</v>
      </c>
      <c r="C10" s="39"/>
      <c r="D10" s="39">
        <v>1</v>
      </c>
      <c r="E10" s="39">
        <v>1</v>
      </c>
      <c r="F10" s="39"/>
      <c r="G10" s="39">
        <v>1</v>
      </c>
      <c r="H10" s="39"/>
      <c r="I10" s="39">
        <v>1</v>
      </c>
      <c r="J10" s="39"/>
      <c r="K10" s="39">
        <v>1</v>
      </c>
      <c r="L10" s="39">
        <v>1</v>
      </c>
      <c r="M10" s="39">
        <v>1</v>
      </c>
      <c r="N10" s="39">
        <v>1</v>
      </c>
      <c r="O10" s="39">
        <v>1</v>
      </c>
      <c r="P10" s="39"/>
      <c r="Q10" s="39">
        <v>1</v>
      </c>
      <c r="R10" s="39">
        <v>1</v>
      </c>
      <c r="S10" s="39">
        <v>1</v>
      </c>
      <c r="T10" s="39">
        <v>1</v>
      </c>
      <c r="U10" s="39">
        <v>1</v>
      </c>
      <c r="V10" s="39">
        <v>1</v>
      </c>
      <c r="W10" s="39">
        <v>1</v>
      </c>
      <c r="X10" s="39"/>
      <c r="Y10" s="39">
        <v>1</v>
      </c>
      <c r="Z10" s="39">
        <v>1</v>
      </c>
      <c r="AA10" s="40">
        <v>1</v>
      </c>
      <c r="AB10" s="40"/>
      <c r="AC10" s="40">
        <v>1</v>
      </c>
      <c r="AD10" s="40"/>
      <c r="AE10" s="40"/>
      <c r="AF10" s="40"/>
      <c r="AG10" s="40">
        <v>1</v>
      </c>
      <c r="AH10" s="40"/>
      <c r="AI10" s="40">
        <v>1</v>
      </c>
      <c r="AJ10" s="40"/>
      <c r="AK10" s="40"/>
      <c r="AL10" s="40"/>
      <c r="AM10" s="40"/>
      <c r="AN10" s="40"/>
      <c r="AO10" s="39"/>
      <c r="AP10" s="16">
        <f>COUNTIF(Table13[[#This Row],[6.9. CT]:[Column67]],"&lt;3")</f>
        <v>22</v>
      </c>
      <c r="AQ10" s="15"/>
      <c r="AR10" s="18">
        <f>Table13[[#This Row],[SOUCET]]+Table13[[#This Row],[uprava bodu]]</f>
        <v>22</v>
      </c>
      <c r="AS10" s="13">
        <f>RANK(Table13[UPR. SOUCET],AR$2:AR$28)</f>
        <v>10</v>
      </c>
      <c r="AT10" s="41" t="s">
        <v>11</v>
      </c>
    </row>
    <row r="11" spans="1:46">
      <c r="A11" s="43" t="s">
        <v>12</v>
      </c>
      <c r="B11" s="44">
        <v>2009</v>
      </c>
      <c r="C11" s="52">
        <v>1</v>
      </c>
      <c r="D11" s="52" t="s">
        <v>99</v>
      </c>
      <c r="E11" s="52" t="s">
        <v>99</v>
      </c>
      <c r="F11" s="52" t="s">
        <v>99</v>
      </c>
      <c r="G11" s="52">
        <v>1</v>
      </c>
      <c r="H11" s="52">
        <v>1</v>
      </c>
      <c r="I11" s="52">
        <v>1</v>
      </c>
      <c r="J11" s="52" t="s">
        <v>99</v>
      </c>
      <c r="K11" s="52">
        <v>1</v>
      </c>
      <c r="L11" s="52" t="s">
        <v>99</v>
      </c>
      <c r="M11" s="52">
        <v>1</v>
      </c>
      <c r="N11" s="52" t="s">
        <v>99</v>
      </c>
      <c r="O11" s="52">
        <v>1</v>
      </c>
      <c r="P11" s="52">
        <v>1</v>
      </c>
      <c r="Q11" s="13" t="s">
        <v>99</v>
      </c>
      <c r="R11" s="39">
        <v>1</v>
      </c>
      <c r="S11" s="39" t="s">
        <v>99</v>
      </c>
      <c r="T11" s="39" t="s">
        <v>99</v>
      </c>
      <c r="U11" s="39" t="s">
        <v>99</v>
      </c>
      <c r="V11" s="39" t="s">
        <v>100</v>
      </c>
      <c r="W11" s="39">
        <v>1</v>
      </c>
      <c r="X11" s="39" t="s">
        <v>100</v>
      </c>
      <c r="Y11" s="39">
        <v>1</v>
      </c>
      <c r="Z11" s="13" t="s">
        <v>100</v>
      </c>
      <c r="AA11" s="13" t="s">
        <v>99</v>
      </c>
      <c r="AB11" s="13" t="s">
        <v>100</v>
      </c>
      <c r="AC11" s="40"/>
      <c r="AD11" s="13" t="s">
        <v>99</v>
      </c>
      <c r="AE11" s="13">
        <v>1</v>
      </c>
      <c r="AF11" s="40"/>
      <c r="AG11" s="70" t="s">
        <v>99</v>
      </c>
      <c r="AH11" s="70"/>
      <c r="AI11" s="70"/>
      <c r="AJ11" s="70">
        <v>1</v>
      </c>
      <c r="AK11" s="70" t="s">
        <v>99</v>
      </c>
      <c r="AL11" s="40"/>
      <c r="AM11" s="13" t="s">
        <v>99</v>
      </c>
      <c r="AN11" s="40"/>
      <c r="AO11" s="39"/>
      <c r="AP11" s="16">
        <f>COUNTIF(Table13[[#This Row],[6.9. CT]:[Column67]],"&lt;3")</f>
        <v>13</v>
      </c>
      <c r="AQ11" s="15"/>
      <c r="AR11" s="19">
        <f>Table13[[#This Row],[SOUCET]]+Table13[[#This Row],[uprava bodu]]</f>
        <v>13</v>
      </c>
      <c r="AS11" s="13">
        <f>RANK(Table13[UPR. SOUCET],AR$2:AR$28)</f>
        <v>17</v>
      </c>
      <c r="AT11" s="43" t="s">
        <v>12</v>
      </c>
    </row>
    <row r="12" spans="1:46">
      <c r="A12" s="41" t="s">
        <v>13</v>
      </c>
      <c r="B12" s="42">
        <v>2009</v>
      </c>
      <c r="C12" s="52" t="s">
        <v>100</v>
      </c>
      <c r="D12" s="52">
        <v>1</v>
      </c>
      <c r="E12" s="52" t="s">
        <v>99</v>
      </c>
      <c r="F12" s="52">
        <v>1</v>
      </c>
      <c r="G12" s="52">
        <v>1</v>
      </c>
      <c r="H12" s="52" t="s">
        <v>99</v>
      </c>
      <c r="I12" s="52" t="s">
        <v>99</v>
      </c>
      <c r="J12" s="52" t="s">
        <v>99</v>
      </c>
      <c r="K12" s="52" t="s">
        <v>100</v>
      </c>
      <c r="L12" s="52">
        <v>1</v>
      </c>
      <c r="M12" s="52" t="s">
        <v>99</v>
      </c>
      <c r="N12" s="52">
        <v>1</v>
      </c>
      <c r="O12" s="52" t="s">
        <v>100</v>
      </c>
      <c r="P12" s="52" t="s">
        <v>99</v>
      </c>
      <c r="Q12" s="13" t="s">
        <v>99</v>
      </c>
      <c r="R12" s="39" t="s">
        <v>99</v>
      </c>
      <c r="S12" s="39" t="s">
        <v>100</v>
      </c>
      <c r="T12" s="39">
        <v>1</v>
      </c>
      <c r="U12" s="39" t="s">
        <v>99</v>
      </c>
      <c r="V12" s="39">
        <v>1</v>
      </c>
      <c r="W12" s="39">
        <v>1</v>
      </c>
      <c r="X12" s="39" t="s">
        <v>99</v>
      </c>
      <c r="Y12" s="39" t="s">
        <v>99</v>
      </c>
      <c r="Z12" s="13" t="s">
        <v>100</v>
      </c>
      <c r="AA12" s="13" t="s">
        <v>99</v>
      </c>
      <c r="AB12" s="13" t="s">
        <v>100</v>
      </c>
      <c r="AC12" s="40"/>
      <c r="AD12" s="13" t="s">
        <v>99</v>
      </c>
      <c r="AE12" s="13" t="s">
        <v>99</v>
      </c>
      <c r="AF12" s="40"/>
      <c r="AG12" s="70" t="s">
        <v>99</v>
      </c>
      <c r="AH12" s="70"/>
      <c r="AI12" s="70"/>
      <c r="AJ12" s="70" t="s">
        <v>99</v>
      </c>
      <c r="AK12" s="70" t="s">
        <v>99</v>
      </c>
      <c r="AL12" s="40"/>
      <c r="AM12" s="13" t="s">
        <v>99</v>
      </c>
      <c r="AN12" s="40"/>
      <c r="AO12" s="39"/>
      <c r="AP12" s="16">
        <f>COUNTIF(Table13[[#This Row],[6.9. CT]:[Column67]],"&lt;3")</f>
        <v>8</v>
      </c>
      <c r="AQ12" s="15"/>
      <c r="AR12" s="18">
        <f>Table13[[#This Row],[SOUCET]]+Table13[[#This Row],[uprava bodu]]</f>
        <v>8</v>
      </c>
      <c r="AS12" s="13">
        <f>RANK(Table13[UPR. SOUCET],AR$2:AR$28)</f>
        <v>23</v>
      </c>
      <c r="AT12" s="41" t="s">
        <v>13</v>
      </c>
    </row>
    <row r="13" spans="1:46">
      <c r="A13" s="43" t="s">
        <v>14</v>
      </c>
      <c r="B13" s="44">
        <v>2009</v>
      </c>
      <c r="C13" s="52">
        <v>1</v>
      </c>
      <c r="D13" s="52">
        <v>1</v>
      </c>
      <c r="E13" s="52" t="s">
        <v>99</v>
      </c>
      <c r="F13" s="52">
        <v>1</v>
      </c>
      <c r="G13" s="52">
        <v>1</v>
      </c>
      <c r="H13" s="52">
        <v>1</v>
      </c>
      <c r="I13" s="52">
        <v>1</v>
      </c>
      <c r="J13" s="52">
        <v>1</v>
      </c>
      <c r="K13" s="52">
        <v>1</v>
      </c>
      <c r="L13" s="52">
        <v>1</v>
      </c>
      <c r="M13" s="52">
        <v>1</v>
      </c>
      <c r="N13" s="52">
        <v>1</v>
      </c>
      <c r="O13" s="52" t="s">
        <v>99</v>
      </c>
      <c r="P13" s="52">
        <v>1</v>
      </c>
      <c r="Q13" s="13">
        <v>1</v>
      </c>
      <c r="R13" s="39">
        <v>1</v>
      </c>
      <c r="S13" s="39" t="s">
        <v>100</v>
      </c>
      <c r="T13" s="39">
        <v>1</v>
      </c>
      <c r="U13" s="39">
        <v>1</v>
      </c>
      <c r="V13" s="39" t="s">
        <v>183</v>
      </c>
      <c r="W13" s="39">
        <v>1</v>
      </c>
      <c r="X13" s="39">
        <v>1</v>
      </c>
      <c r="Y13" s="39">
        <v>1</v>
      </c>
      <c r="Z13" s="13">
        <v>1</v>
      </c>
      <c r="AA13" s="13">
        <v>1</v>
      </c>
      <c r="AB13" s="13">
        <v>1</v>
      </c>
      <c r="AC13" s="40"/>
      <c r="AD13" s="13" t="s">
        <v>99</v>
      </c>
      <c r="AE13" s="13">
        <v>1</v>
      </c>
      <c r="AF13" s="40"/>
      <c r="AG13" s="70" t="s">
        <v>99</v>
      </c>
      <c r="AH13" s="70"/>
      <c r="AI13" s="70"/>
      <c r="AJ13" s="70">
        <v>1</v>
      </c>
      <c r="AK13" s="70">
        <v>1</v>
      </c>
      <c r="AL13" s="40"/>
      <c r="AM13" s="13" t="s">
        <v>99</v>
      </c>
      <c r="AN13" s="40"/>
      <c r="AO13" s="39"/>
      <c r="AP13" s="16">
        <f>COUNTIF(Table13[[#This Row],[6.9. CT]:[Column67]],"&lt;3")</f>
        <v>25</v>
      </c>
      <c r="AQ13" s="15"/>
      <c r="AR13" s="19">
        <f>Table13[[#This Row],[SOUCET]]+Table13[[#This Row],[uprava bodu]]</f>
        <v>25</v>
      </c>
      <c r="AS13" s="13">
        <f>RANK(Table13[UPR. SOUCET],AR$2:AR$28)</f>
        <v>3</v>
      </c>
      <c r="AT13" s="43" t="s">
        <v>14</v>
      </c>
    </row>
    <row r="14" spans="1:46">
      <c r="A14" s="41" t="s">
        <v>47</v>
      </c>
      <c r="B14" s="42">
        <v>2009</v>
      </c>
      <c r="C14" s="52">
        <v>1</v>
      </c>
      <c r="D14" s="52">
        <v>1</v>
      </c>
      <c r="E14" s="52">
        <v>1</v>
      </c>
      <c r="F14" s="52">
        <v>1</v>
      </c>
      <c r="G14" s="52">
        <v>1</v>
      </c>
      <c r="H14" s="52" t="s">
        <v>99</v>
      </c>
      <c r="I14" s="52" t="s">
        <v>99</v>
      </c>
      <c r="J14" s="52">
        <v>1</v>
      </c>
      <c r="K14" s="52">
        <v>1</v>
      </c>
      <c r="L14" s="52" t="s">
        <v>99</v>
      </c>
      <c r="M14" s="52">
        <v>1</v>
      </c>
      <c r="N14" s="52">
        <v>1</v>
      </c>
      <c r="O14" s="52">
        <v>1</v>
      </c>
      <c r="P14" s="52">
        <v>1</v>
      </c>
      <c r="Q14" s="13">
        <v>1</v>
      </c>
      <c r="R14" s="39">
        <v>1</v>
      </c>
      <c r="S14" s="39">
        <v>1</v>
      </c>
      <c r="T14" s="39">
        <v>1</v>
      </c>
      <c r="U14" s="39">
        <v>1</v>
      </c>
      <c r="V14" s="39" t="s">
        <v>99</v>
      </c>
      <c r="W14" s="39">
        <v>1</v>
      </c>
      <c r="X14" s="39" t="s">
        <v>99</v>
      </c>
      <c r="Y14" s="39">
        <v>1</v>
      </c>
      <c r="Z14" s="13">
        <v>1</v>
      </c>
      <c r="AA14" s="13">
        <v>1</v>
      </c>
      <c r="AB14" s="13">
        <v>1</v>
      </c>
      <c r="AC14" s="40"/>
      <c r="AD14" s="13">
        <v>1</v>
      </c>
      <c r="AE14" s="13" t="s">
        <v>99</v>
      </c>
      <c r="AF14" s="40"/>
      <c r="AG14" s="70">
        <v>1</v>
      </c>
      <c r="AH14" s="70"/>
      <c r="AI14" s="70"/>
      <c r="AJ14" s="70" t="s">
        <v>99</v>
      </c>
      <c r="AK14" s="70">
        <v>1</v>
      </c>
      <c r="AL14" s="40"/>
      <c r="AM14" s="13" t="s">
        <v>99</v>
      </c>
      <c r="AN14" s="40"/>
      <c r="AO14" s="39"/>
      <c r="AP14" s="16">
        <f>COUNTIF(Table13[[#This Row],[6.9. CT]:[Column67]],"&lt;3")</f>
        <v>24</v>
      </c>
      <c r="AQ14" s="15"/>
      <c r="AR14" s="18">
        <f>Table13[[#This Row],[SOUCET]]+Table13[[#This Row],[uprava bodu]]</f>
        <v>24</v>
      </c>
      <c r="AS14" s="13">
        <f>RANK(Table13[UPR. SOUCET],AR$2:AR$28)</f>
        <v>5</v>
      </c>
      <c r="AT14" s="41" t="s">
        <v>47</v>
      </c>
    </row>
    <row r="15" spans="1:46">
      <c r="A15" s="60" t="s">
        <v>101</v>
      </c>
      <c r="B15" s="61">
        <v>2010</v>
      </c>
      <c r="C15" s="52" t="s">
        <v>99</v>
      </c>
      <c r="D15" s="52" t="s">
        <v>99</v>
      </c>
      <c r="E15" s="52" t="s">
        <v>99</v>
      </c>
      <c r="F15" s="52" t="s">
        <v>99</v>
      </c>
      <c r="G15" s="52" t="s">
        <v>99</v>
      </c>
      <c r="H15" s="52" t="s">
        <v>100</v>
      </c>
      <c r="I15" s="52" t="s">
        <v>99</v>
      </c>
      <c r="J15" s="52" t="s">
        <v>100</v>
      </c>
      <c r="K15" s="52" t="s">
        <v>100</v>
      </c>
      <c r="L15" s="52">
        <v>1</v>
      </c>
      <c r="M15" s="52">
        <v>1</v>
      </c>
      <c r="N15" s="52">
        <v>1</v>
      </c>
      <c r="O15" s="52" t="s">
        <v>100</v>
      </c>
      <c r="P15" s="52">
        <v>1</v>
      </c>
      <c r="Q15" s="13" t="s">
        <v>99</v>
      </c>
      <c r="R15" s="39" t="s">
        <v>99</v>
      </c>
      <c r="S15" s="39" t="s">
        <v>99</v>
      </c>
      <c r="T15" s="39" t="s">
        <v>99</v>
      </c>
      <c r="U15" s="39" t="s">
        <v>99</v>
      </c>
      <c r="V15" s="39">
        <v>1</v>
      </c>
      <c r="W15" s="39">
        <v>1</v>
      </c>
      <c r="X15" s="39" t="s">
        <v>100</v>
      </c>
      <c r="Y15" s="39">
        <v>1</v>
      </c>
      <c r="Z15" s="13" t="s">
        <v>99</v>
      </c>
      <c r="AA15" s="13" t="s">
        <v>99</v>
      </c>
      <c r="AB15" s="13" t="s">
        <v>100</v>
      </c>
      <c r="AC15" s="40"/>
      <c r="AD15" s="13" t="s">
        <v>99</v>
      </c>
      <c r="AE15" s="13" t="s">
        <v>99</v>
      </c>
      <c r="AF15" s="40"/>
      <c r="AG15" s="70" t="s">
        <v>99</v>
      </c>
      <c r="AH15" s="70"/>
      <c r="AI15" s="70"/>
      <c r="AJ15" s="70" t="s">
        <v>99</v>
      </c>
      <c r="AK15" s="70" t="s">
        <v>99</v>
      </c>
      <c r="AL15" s="40"/>
      <c r="AM15" s="13" t="s">
        <v>99</v>
      </c>
      <c r="AN15" s="40"/>
      <c r="AO15" s="39"/>
      <c r="AP15" s="16">
        <f>COUNTIF(Table13[[#This Row],[6.9. CT]:[Column67]],"&lt;3")</f>
        <v>7</v>
      </c>
      <c r="AQ15" s="15"/>
      <c r="AR15" s="19">
        <f>Table13[[#This Row],[SOUCET]]+Table13[[#This Row],[uprava bodu]]</f>
        <v>7</v>
      </c>
      <c r="AS15" s="13">
        <f>RANK(Table13[UPR. SOUCET],AR$2:AR$28)</f>
        <v>24</v>
      </c>
      <c r="AT15" s="60" t="s">
        <v>101</v>
      </c>
    </row>
    <row r="16" spans="1:46">
      <c r="A16" s="60" t="s">
        <v>102</v>
      </c>
      <c r="B16" s="61">
        <v>2010</v>
      </c>
      <c r="C16" s="52" t="s">
        <v>99</v>
      </c>
      <c r="D16" s="52" t="s">
        <v>99</v>
      </c>
      <c r="E16" s="52" t="s">
        <v>99</v>
      </c>
      <c r="F16" s="52">
        <v>1</v>
      </c>
      <c r="G16" s="52">
        <v>1</v>
      </c>
      <c r="H16" s="52" t="s">
        <v>100</v>
      </c>
      <c r="I16" s="52" t="s">
        <v>100</v>
      </c>
      <c r="J16" s="52" t="s">
        <v>100</v>
      </c>
      <c r="K16" s="52">
        <v>1</v>
      </c>
      <c r="L16" s="52" t="s">
        <v>99</v>
      </c>
      <c r="M16" s="52">
        <v>1</v>
      </c>
      <c r="N16" s="52" t="s">
        <v>99</v>
      </c>
      <c r="O16" s="52">
        <v>1</v>
      </c>
      <c r="P16" s="52">
        <v>1</v>
      </c>
      <c r="Q16" s="13">
        <v>1</v>
      </c>
      <c r="R16" s="39">
        <v>1</v>
      </c>
      <c r="S16" s="39" t="s">
        <v>100</v>
      </c>
      <c r="T16" s="39">
        <v>1</v>
      </c>
      <c r="U16" s="39" t="s">
        <v>99</v>
      </c>
      <c r="V16" s="39">
        <v>1</v>
      </c>
      <c r="W16" s="39">
        <v>1</v>
      </c>
      <c r="X16" s="39" t="s">
        <v>100</v>
      </c>
      <c r="Y16" s="39" t="s">
        <v>99</v>
      </c>
      <c r="Z16" s="13" t="s">
        <v>100</v>
      </c>
      <c r="AA16" s="13" t="s">
        <v>99</v>
      </c>
      <c r="AB16" s="13" t="s">
        <v>100</v>
      </c>
      <c r="AC16" s="40"/>
      <c r="AD16" s="13" t="s">
        <v>99</v>
      </c>
      <c r="AE16" s="13" t="s">
        <v>99</v>
      </c>
      <c r="AF16" s="40"/>
      <c r="AG16" s="70" t="s">
        <v>99</v>
      </c>
      <c r="AH16" s="70"/>
      <c r="AI16" s="70"/>
      <c r="AJ16" s="70">
        <v>1</v>
      </c>
      <c r="AK16" s="70" t="s">
        <v>99</v>
      </c>
      <c r="AL16" s="40"/>
      <c r="AM16" s="13" t="s">
        <v>99</v>
      </c>
      <c r="AN16" s="40"/>
      <c r="AO16" s="39"/>
      <c r="AP16" s="16">
        <f>COUNTIF(Table13[[#This Row],[6.9. CT]:[Column67]],"&lt;3")</f>
        <v>12</v>
      </c>
      <c r="AQ16" s="15"/>
      <c r="AR16" s="18">
        <f>Table13[[#This Row],[SOUCET]]+Table13[[#This Row],[uprava bodu]]</f>
        <v>12</v>
      </c>
      <c r="AS16" s="13">
        <f>RANK(Table13[UPR. SOUCET],AR$2:AR$28)</f>
        <v>19</v>
      </c>
      <c r="AT16" s="60" t="s">
        <v>102</v>
      </c>
    </row>
    <row r="17" spans="1:46">
      <c r="A17" s="43" t="s">
        <v>15</v>
      </c>
      <c r="B17" s="44">
        <v>2010</v>
      </c>
      <c r="C17" s="52">
        <v>1</v>
      </c>
      <c r="D17" s="52">
        <v>1</v>
      </c>
      <c r="E17" s="52" t="s">
        <v>99</v>
      </c>
      <c r="F17" s="52">
        <v>1</v>
      </c>
      <c r="G17" s="52" t="s">
        <v>99</v>
      </c>
      <c r="H17" s="52">
        <v>1</v>
      </c>
      <c r="I17" s="52" t="s">
        <v>99</v>
      </c>
      <c r="J17" s="52">
        <v>1</v>
      </c>
      <c r="K17" s="52" t="s">
        <v>100</v>
      </c>
      <c r="L17" s="52">
        <v>1</v>
      </c>
      <c r="M17" s="52">
        <v>1</v>
      </c>
      <c r="N17" s="52">
        <v>1</v>
      </c>
      <c r="O17" s="52" t="s">
        <v>100</v>
      </c>
      <c r="P17" s="52">
        <v>1</v>
      </c>
      <c r="Q17" s="13">
        <v>1</v>
      </c>
      <c r="R17" s="39" t="s">
        <v>99</v>
      </c>
      <c r="S17" s="39" t="s">
        <v>100</v>
      </c>
      <c r="T17" s="39" t="s">
        <v>99</v>
      </c>
      <c r="U17" s="39" t="s">
        <v>99</v>
      </c>
      <c r="V17" s="39" t="s">
        <v>99</v>
      </c>
      <c r="W17" s="39" t="s">
        <v>99</v>
      </c>
      <c r="X17" s="39" t="s">
        <v>99</v>
      </c>
      <c r="Y17" s="39">
        <v>1</v>
      </c>
      <c r="Z17" s="13">
        <v>1</v>
      </c>
      <c r="AA17" s="13">
        <v>1</v>
      </c>
      <c r="AB17" s="13" t="s">
        <v>100</v>
      </c>
      <c r="AC17" s="40"/>
      <c r="AD17" s="13" t="s">
        <v>99</v>
      </c>
      <c r="AE17" s="13">
        <v>1</v>
      </c>
      <c r="AF17" s="40"/>
      <c r="AG17" s="70" t="s">
        <v>99</v>
      </c>
      <c r="AH17" s="70"/>
      <c r="AI17" s="70"/>
      <c r="AJ17" s="70">
        <v>1</v>
      </c>
      <c r="AK17" s="70" t="s">
        <v>99</v>
      </c>
      <c r="AL17" s="40"/>
      <c r="AM17" s="13" t="s">
        <v>99</v>
      </c>
      <c r="AN17" s="40"/>
      <c r="AO17" s="39"/>
      <c r="AP17" s="16">
        <f>COUNTIF(Table13[[#This Row],[6.9. CT]:[Column67]],"&lt;3")</f>
        <v>15</v>
      </c>
      <c r="AQ17" s="15"/>
      <c r="AR17" s="19">
        <f>Table13[[#This Row],[SOUCET]]+Table13[[#This Row],[uprava bodu]]</f>
        <v>15</v>
      </c>
      <c r="AS17" s="13">
        <f>RANK(Table13[UPR. SOUCET],AR$2:AR$28)</f>
        <v>14</v>
      </c>
      <c r="AT17" s="43" t="s">
        <v>15</v>
      </c>
    </row>
    <row r="18" spans="1:46">
      <c r="A18" s="41" t="s">
        <v>16</v>
      </c>
      <c r="B18" s="42">
        <v>2010</v>
      </c>
      <c r="C18" s="52">
        <v>1</v>
      </c>
      <c r="D18" s="52" t="s">
        <v>99</v>
      </c>
      <c r="E18" s="52" t="s">
        <v>99</v>
      </c>
      <c r="F18" s="52" t="s">
        <v>99</v>
      </c>
      <c r="G18" s="52" t="s">
        <v>99</v>
      </c>
      <c r="H18" s="52" t="s">
        <v>100</v>
      </c>
      <c r="I18" s="52" t="s">
        <v>100</v>
      </c>
      <c r="J18" s="52" t="s">
        <v>100</v>
      </c>
      <c r="K18" s="52" t="s">
        <v>100</v>
      </c>
      <c r="L18" s="52" t="s">
        <v>100</v>
      </c>
      <c r="M18" s="52" t="s">
        <v>100</v>
      </c>
      <c r="N18" s="52" t="s">
        <v>99</v>
      </c>
      <c r="O18" s="52" t="s">
        <v>100</v>
      </c>
      <c r="P18" s="52" t="s">
        <v>99</v>
      </c>
      <c r="Q18" s="13" t="s">
        <v>99</v>
      </c>
      <c r="R18" s="39" t="s">
        <v>99</v>
      </c>
      <c r="S18" s="39" t="s">
        <v>100</v>
      </c>
      <c r="T18" s="39">
        <v>1</v>
      </c>
      <c r="U18" s="39">
        <v>1</v>
      </c>
      <c r="V18" s="39" t="s">
        <v>99</v>
      </c>
      <c r="W18" s="39" t="s">
        <v>100</v>
      </c>
      <c r="X18" s="39" t="s">
        <v>100</v>
      </c>
      <c r="Y18" s="39" t="s">
        <v>99</v>
      </c>
      <c r="Z18" s="13" t="s">
        <v>99</v>
      </c>
      <c r="AA18" s="13" t="s">
        <v>99</v>
      </c>
      <c r="AB18" s="13" t="s">
        <v>100</v>
      </c>
      <c r="AC18" s="40"/>
      <c r="AD18" s="13" t="s">
        <v>99</v>
      </c>
      <c r="AE18" s="13" t="s">
        <v>99</v>
      </c>
      <c r="AF18" s="40"/>
      <c r="AG18" s="70" t="s">
        <v>99</v>
      </c>
      <c r="AH18" s="70"/>
      <c r="AI18" s="70"/>
      <c r="AJ18" s="70" t="s">
        <v>99</v>
      </c>
      <c r="AK18" s="70" t="s">
        <v>99</v>
      </c>
      <c r="AL18" s="40"/>
      <c r="AM18" s="13" t="s">
        <v>99</v>
      </c>
      <c r="AN18" s="40"/>
      <c r="AO18" s="39"/>
      <c r="AP18" s="16">
        <f>COUNTIF(Table13[[#This Row],[6.9. CT]:[Column67]],"&lt;3")</f>
        <v>3</v>
      </c>
      <c r="AQ18" s="15"/>
      <c r="AR18" s="18">
        <f>Table13[[#This Row],[SOUCET]]+Table13[[#This Row],[uprava bodu]]</f>
        <v>3</v>
      </c>
      <c r="AS18" s="13">
        <f>RANK(Table13[UPR. SOUCET],AR$2:AR$28)</f>
        <v>25</v>
      </c>
      <c r="AT18" s="41" t="s">
        <v>16</v>
      </c>
    </row>
    <row r="19" spans="1:46">
      <c r="A19" s="43" t="s">
        <v>17</v>
      </c>
      <c r="B19" s="44">
        <v>2010</v>
      </c>
      <c r="C19" s="52">
        <v>1</v>
      </c>
      <c r="D19" s="52">
        <v>1</v>
      </c>
      <c r="E19" s="52">
        <v>1</v>
      </c>
      <c r="F19" s="52" t="s">
        <v>99</v>
      </c>
      <c r="G19" s="52">
        <v>1</v>
      </c>
      <c r="H19" s="52">
        <v>1</v>
      </c>
      <c r="I19" s="52">
        <v>1</v>
      </c>
      <c r="J19" s="52">
        <v>1</v>
      </c>
      <c r="K19" s="52">
        <v>1</v>
      </c>
      <c r="L19" s="52" t="s">
        <v>99</v>
      </c>
      <c r="M19" s="52">
        <v>1</v>
      </c>
      <c r="N19" s="52" t="s">
        <v>99</v>
      </c>
      <c r="O19" s="52">
        <v>1</v>
      </c>
      <c r="P19" s="52">
        <v>1</v>
      </c>
      <c r="Q19" s="13">
        <v>1</v>
      </c>
      <c r="R19" s="39" t="s">
        <v>99</v>
      </c>
      <c r="S19" s="39" t="s">
        <v>99</v>
      </c>
      <c r="T19" s="39" t="s">
        <v>99</v>
      </c>
      <c r="U19" s="39">
        <v>1</v>
      </c>
      <c r="V19" s="39">
        <v>1</v>
      </c>
      <c r="W19" s="39">
        <v>1</v>
      </c>
      <c r="X19" s="39" t="s">
        <v>99</v>
      </c>
      <c r="Y19" s="39" t="s">
        <v>99</v>
      </c>
      <c r="Z19" s="13" t="s">
        <v>99</v>
      </c>
      <c r="AA19" s="13" t="s">
        <v>99</v>
      </c>
      <c r="AB19" s="13" t="s">
        <v>100</v>
      </c>
      <c r="AC19" s="40"/>
      <c r="AD19" s="13" t="s">
        <v>99</v>
      </c>
      <c r="AE19" s="13" t="s">
        <v>99</v>
      </c>
      <c r="AF19" s="40"/>
      <c r="AG19" s="70" t="s">
        <v>99</v>
      </c>
      <c r="AH19" s="70"/>
      <c r="AI19" s="70"/>
      <c r="AJ19" s="70" t="s">
        <v>99</v>
      </c>
      <c r="AK19" s="70" t="s">
        <v>99</v>
      </c>
      <c r="AL19" s="40"/>
      <c r="AM19" s="13" t="s">
        <v>99</v>
      </c>
      <c r="AN19" s="40"/>
      <c r="AO19" s="39"/>
      <c r="AP19" s="16">
        <f>COUNTIF(Table13[[#This Row],[6.9. CT]:[Column67]],"&lt;3")</f>
        <v>15</v>
      </c>
      <c r="AQ19" s="15"/>
      <c r="AR19" s="19">
        <f>Table13[[#This Row],[SOUCET]]+Table13[[#This Row],[uprava bodu]]</f>
        <v>15</v>
      </c>
      <c r="AS19" s="13">
        <f>RANK(Table13[UPR. SOUCET],AR$2:AR$28)</f>
        <v>14</v>
      </c>
      <c r="AT19" s="43" t="s">
        <v>17</v>
      </c>
    </row>
    <row r="20" spans="1:46">
      <c r="A20" s="41" t="s">
        <v>18</v>
      </c>
      <c r="B20" s="42">
        <v>2010</v>
      </c>
      <c r="C20" s="52">
        <v>1</v>
      </c>
      <c r="D20" s="52" t="s">
        <v>99</v>
      </c>
      <c r="E20" s="52">
        <v>1</v>
      </c>
      <c r="F20" s="52" t="s">
        <v>99</v>
      </c>
      <c r="G20" s="52">
        <v>1</v>
      </c>
      <c r="H20" s="52">
        <v>1</v>
      </c>
      <c r="I20" s="52">
        <v>1</v>
      </c>
      <c r="J20" s="52">
        <v>1</v>
      </c>
      <c r="K20" s="52">
        <v>1</v>
      </c>
      <c r="L20" s="52">
        <v>1</v>
      </c>
      <c r="M20" s="52">
        <v>1</v>
      </c>
      <c r="N20" s="52">
        <v>1</v>
      </c>
      <c r="O20" s="52">
        <v>1</v>
      </c>
      <c r="P20" s="52">
        <v>1</v>
      </c>
      <c r="Q20" s="13">
        <v>1</v>
      </c>
      <c r="R20" s="39">
        <v>1</v>
      </c>
      <c r="S20" s="39">
        <v>1</v>
      </c>
      <c r="T20" s="39">
        <v>1</v>
      </c>
      <c r="U20" s="39">
        <v>1</v>
      </c>
      <c r="V20" s="39">
        <v>1</v>
      </c>
      <c r="W20" s="39">
        <v>1</v>
      </c>
      <c r="X20" s="39">
        <v>1</v>
      </c>
      <c r="Y20" s="39">
        <v>1</v>
      </c>
      <c r="Z20" s="13" t="s">
        <v>99</v>
      </c>
      <c r="AA20" s="13">
        <v>1</v>
      </c>
      <c r="AB20" s="13">
        <v>1</v>
      </c>
      <c r="AC20" s="40"/>
      <c r="AD20" s="13" t="s">
        <v>99</v>
      </c>
      <c r="AE20" s="13" t="s">
        <v>99</v>
      </c>
      <c r="AF20" s="40"/>
      <c r="AG20" s="70" t="s">
        <v>99</v>
      </c>
      <c r="AH20" s="70"/>
      <c r="AI20" s="70"/>
      <c r="AJ20" s="70">
        <v>1</v>
      </c>
      <c r="AK20" s="70">
        <v>1</v>
      </c>
      <c r="AL20" s="40"/>
      <c r="AM20" s="13">
        <v>1</v>
      </c>
      <c r="AN20" s="40"/>
      <c r="AO20" s="39"/>
      <c r="AP20" s="16">
        <f>COUNTIF(Table13[[#This Row],[6.9. CT]:[Column67]],"&lt;3")</f>
        <v>26</v>
      </c>
      <c r="AQ20" s="15"/>
      <c r="AR20" s="18">
        <f>Table13[[#This Row],[SOUCET]]+Table13[[#This Row],[uprava bodu]]</f>
        <v>26</v>
      </c>
      <c r="AS20" s="13">
        <f>RANK(Table13[UPR. SOUCET],AR$2:AR$28)</f>
        <v>2</v>
      </c>
      <c r="AT20" s="41" t="s">
        <v>18</v>
      </c>
    </row>
    <row r="21" spans="1:46">
      <c r="A21" s="43" t="s">
        <v>19</v>
      </c>
      <c r="B21" s="44">
        <v>2010</v>
      </c>
      <c r="C21" s="52">
        <v>1</v>
      </c>
      <c r="D21" s="52">
        <v>1</v>
      </c>
      <c r="E21" s="52">
        <v>1</v>
      </c>
      <c r="F21" s="52">
        <v>1</v>
      </c>
      <c r="G21" s="52">
        <v>1</v>
      </c>
      <c r="H21" s="52">
        <v>1</v>
      </c>
      <c r="I21" s="52">
        <v>1</v>
      </c>
      <c r="J21" s="52">
        <v>1</v>
      </c>
      <c r="K21" s="52">
        <v>1</v>
      </c>
      <c r="L21" s="52">
        <v>1</v>
      </c>
      <c r="M21" s="52">
        <v>1</v>
      </c>
      <c r="N21" s="52">
        <v>1</v>
      </c>
      <c r="O21" s="52" t="s">
        <v>100</v>
      </c>
      <c r="P21" s="52">
        <v>1</v>
      </c>
      <c r="Q21" s="13">
        <v>1</v>
      </c>
      <c r="R21" s="39">
        <v>1</v>
      </c>
      <c r="S21" s="39">
        <v>1</v>
      </c>
      <c r="T21" s="39">
        <v>1</v>
      </c>
      <c r="U21" s="39">
        <v>1</v>
      </c>
      <c r="V21" s="39">
        <v>1</v>
      </c>
      <c r="W21" s="39">
        <v>1</v>
      </c>
      <c r="X21" s="39" t="s">
        <v>99</v>
      </c>
      <c r="Y21" s="39">
        <v>1</v>
      </c>
      <c r="Z21" s="13">
        <v>1</v>
      </c>
      <c r="AA21" s="13">
        <v>1</v>
      </c>
      <c r="AB21" s="13">
        <v>1</v>
      </c>
      <c r="AC21" s="40"/>
      <c r="AD21" s="13">
        <v>1</v>
      </c>
      <c r="AE21" s="13" t="s">
        <v>99</v>
      </c>
      <c r="AF21" s="40"/>
      <c r="AG21" s="70">
        <v>1</v>
      </c>
      <c r="AH21" s="70"/>
      <c r="AI21" s="70"/>
      <c r="AJ21" s="70">
        <v>1</v>
      </c>
      <c r="AK21" s="70">
        <v>1</v>
      </c>
      <c r="AL21" s="40"/>
      <c r="AM21" s="13">
        <v>1</v>
      </c>
      <c r="AN21" s="40"/>
      <c r="AO21" s="39"/>
      <c r="AP21" s="16">
        <f>COUNTIF(Table13[[#This Row],[6.9. CT]:[Column67]],"&lt;3")</f>
        <v>29</v>
      </c>
      <c r="AQ21" s="15"/>
      <c r="AR21" s="19">
        <f>Table13[[#This Row],[SOUCET]]+Table13[[#This Row],[uprava bodu]]</f>
        <v>29</v>
      </c>
      <c r="AS21" s="13">
        <f>RANK(Table13[UPR. SOUCET],AR$2:AR$28)</f>
        <v>1</v>
      </c>
      <c r="AT21" s="43" t="s">
        <v>19</v>
      </c>
    </row>
    <row r="22" spans="1:46">
      <c r="A22" s="41" t="s">
        <v>20</v>
      </c>
      <c r="B22" s="42">
        <v>2011</v>
      </c>
      <c r="C22" s="52">
        <v>1</v>
      </c>
      <c r="D22" s="52">
        <v>1</v>
      </c>
      <c r="E22" s="52">
        <v>1</v>
      </c>
      <c r="F22" s="52">
        <v>1</v>
      </c>
      <c r="G22" s="52">
        <v>1</v>
      </c>
      <c r="H22" s="52">
        <v>1</v>
      </c>
      <c r="I22" s="52" t="s">
        <v>99</v>
      </c>
      <c r="J22" s="52" t="s">
        <v>99</v>
      </c>
      <c r="K22" s="52">
        <v>1</v>
      </c>
      <c r="L22" s="52">
        <v>1</v>
      </c>
      <c r="M22" s="52">
        <v>1</v>
      </c>
      <c r="N22" s="52">
        <v>1</v>
      </c>
      <c r="O22" s="52">
        <v>1</v>
      </c>
      <c r="P22" s="52">
        <v>1</v>
      </c>
      <c r="Q22" s="13">
        <v>1</v>
      </c>
      <c r="R22" s="39">
        <v>1</v>
      </c>
      <c r="S22" s="39" t="s">
        <v>99</v>
      </c>
      <c r="T22" s="39">
        <v>1</v>
      </c>
      <c r="U22" s="39">
        <v>1</v>
      </c>
      <c r="V22" s="39">
        <v>1</v>
      </c>
      <c r="W22" s="39" t="s">
        <v>99</v>
      </c>
      <c r="X22" s="39">
        <v>1</v>
      </c>
      <c r="Y22" s="39">
        <v>1</v>
      </c>
      <c r="Z22" s="13" t="s">
        <v>99</v>
      </c>
      <c r="AA22" s="13">
        <v>1</v>
      </c>
      <c r="AB22" s="13" t="s">
        <v>183</v>
      </c>
      <c r="AC22" s="40"/>
      <c r="AD22" s="13" t="s">
        <v>99</v>
      </c>
      <c r="AE22" s="13">
        <v>1</v>
      </c>
      <c r="AF22" s="40"/>
      <c r="AG22" s="70" t="s">
        <v>99</v>
      </c>
      <c r="AH22" s="70"/>
      <c r="AI22" s="70"/>
      <c r="AJ22" s="70">
        <v>1</v>
      </c>
      <c r="AK22" s="70">
        <v>1</v>
      </c>
      <c r="AL22" s="40"/>
      <c r="AM22" s="13">
        <v>1</v>
      </c>
      <c r="AN22" s="40"/>
      <c r="AO22" s="39"/>
      <c r="AP22" s="16">
        <f>COUNTIF(Table13[[#This Row],[6.9. CT]:[Column67]],"&lt;3")</f>
        <v>24</v>
      </c>
      <c r="AQ22" s="15"/>
      <c r="AR22" s="18">
        <f>Table13[[#This Row],[SOUCET]]+Table13[[#This Row],[uprava bodu]]</f>
        <v>24</v>
      </c>
      <c r="AS22" s="13">
        <f>RANK(Table13[UPR. SOUCET],AR$2:AR$28)</f>
        <v>5</v>
      </c>
      <c r="AT22" s="41" t="s">
        <v>20</v>
      </c>
    </row>
    <row r="23" spans="1:46">
      <c r="A23" s="43" t="s">
        <v>48</v>
      </c>
      <c r="B23" s="44">
        <v>2011</v>
      </c>
      <c r="C23" s="52">
        <v>1</v>
      </c>
      <c r="D23" s="52" t="s">
        <v>99</v>
      </c>
      <c r="E23" s="52">
        <v>1</v>
      </c>
      <c r="F23" s="52">
        <v>1</v>
      </c>
      <c r="G23" s="52">
        <v>1</v>
      </c>
      <c r="H23" s="52">
        <v>1</v>
      </c>
      <c r="I23" s="52">
        <v>1</v>
      </c>
      <c r="J23" s="52" t="s">
        <v>99</v>
      </c>
      <c r="K23" s="52">
        <v>1</v>
      </c>
      <c r="L23" s="52">
        <v>1</v>
      </c>
      <c r="M23" s="52">
        <v>1</v>
      </c>
      <c r="N23" s="52">
        <v>1</v>
      </c>
      <c r="O23" s="52">
        <v>1</v>
      </c>
      <c r="P23" s="52">
        <v>1</v>
      </c>
      <c r="Q23" s="13">
        <v>1</v>
      </c>
      <c r="R23" s="39">
        <v>1</v>
      </c>
      <c r="S23" s="39">
        <v>1</v>
      </c>
      <c r="T23" s="39" t="s">
        <v>99</v>
      </c>
      <c r="U23" s="39">
        <v>1</v>
      </c>
      <c r="V23" s="39" t="s">
        <v>99</v>
      </c>
      <c r="W23" s="39">
        <v>1</v>
      </c>
      <c r="X23" s="39" t="s">
        <v>99</v>
      </c>
      <c r="Y23" s="39" t="s">
        <v>99</v>
      </c>
      <c r="Z23" s="13" t="s">
        <v>100</v>
      </c>
      <c r="AA23" s="13" t="s">
        <v>99</v>
      </c>
      <c r="AB23" s="13" t="s">
        <v>100</v>
      </c>
      <c r="AC23" s="40"/>
      <c r="AD23" s="13">
        <v>1</v>
      </c>
      <c r="AE23" s="13">
        <v>1</v>
      </c>
      <c r="AF23" s="40"/>
      <c r="AG23" s="70">
        <v>1</v>
      </c>
      <c r="AH23" s="70"/>
      <c r="AI23" s="70"/>
      <c r="AJ23" s="70">
        <v>1</v>
      </c>
      <c r="AK23" s="70">
        <v>1</v>
      </c>
      <c r="AL23" s="40"/>
      <c r="AM23" s="13">
        <v>1</v>
      </c>
      <c r="AN23" s="40"/>
      <c r="AO23" s="39"/>
      <c r="AP23" s="16">
        <f>COUNTIF(Table13[[#This Row],[6.9. CT]:[Column67]],"&lt;3")</f>
        <v>23</v>
      </c>
      <c r="AQ23" s="15"/>
      <c r="AR23" s="19">
        <f>Table13[[#This Row],[SOUCET]]+Table13[[#This Row],[uprava bodu]]</f>
        <v>23</v>
      </c>
      <c r="AS23" s="13">
        <f>RANK(Table13[UPR. SOUCET],AR$2:AR$28)</f>
        <v>7</v>
      </c>
      <c r="AT23" s="43" t="s">
        <v>48</v>
      </c>
    </row>
    <row r="24" spans="1:46">
      <c r="A24" s="41" t="s">
        <v>21</v>
      </c>
      <c r="B24" s="42">
        <v>2011</v>
      </c>
      <c r="C24" s="52" t="s">
        <v>99</v>
      </c>
      <c r="D24" s="52" t="s">
        <v>99</v>
      </c>
      <c r="E24" s="52" t="s">
        <v>99</v>
      </c>
      <c r="F24" s="52" t="s">
        <v>99</v>
      </c>
      <c r="G24" s="52" t="s">
        <v>99</v>
      </c>
      <c r="H24" s="52" t="s">
        <v>99</v>
      </c>
      <c r="I24" s="52" t="s">
        <v>99</v>
      </c>
      <c r="J24" s="52" t="s">
        <v>99</v>
      </c>
      <c r="K24" s="52" t="s">
        <v>100</v>
      </c>
      <c r="L24" s="52" t="s">
        <v>100</v>
      </c>
      <c r="M24" s="52" t="s">
        <v>100</v>
      </c>
      <c r="N24" s="52" t="s">
        <v>100</v>
      </c>
      <c r="O24" s="52" t="s">
        <v>100</v>
      </c>
      <c r="P24" s="52" t="s">
        <v>100</v>
      </c>
      <c r="Q24" s="13" t="s">
        <v>100</v>
      </c>
      <c r="R24" s="39" t="s">
        <v>100</v>
      </c>
      <c r="S24" s="39" t="s">
        <v>100</v>
      </c>
      <c r="T24" s="39" t="s">
        <v>99</v>
      </c>
      <c r="U24" s="39" t="s">
        <v>100</v>
      </c>
      <c r="V24" s="39" t="s">
        <v>100</v>
      </c>
      <c r="W24" s="39" t="s">
        <v>100</v>
      </c>
      <c r="X24" s="39" t="s">
        <v>100</v>
      </c>
      <c r="Y24" s="39" t="s">
        <v>100</v>
      </c>
      <c r="Z24" s="13" t="s">
        <v>100</v>
      </c>
      <c r="AA24" s="13" t="s">
        <v>100</v>
      </c>
      <c r="AB24" s="13" t="s">
        <v>100</v>
      </c>
      <c r="AC24" s="40"/>
      <c r="AD24" s="13" t="s">
        <v>99</v>
      </c>
      <c r="AE24" s="13" t="s">
        <v>100</v>
      </c>
      <c r="AF24" s="40"/>
      <c r="AG24" s="70" t="s">
        <v>100</v>
      </c>
      <c r="AH24" s="70"/>
      <c r="AI24" s="70"/>
      <c r="AJ24" s="70" t="s">
        <v>100</v>
      </c>
      <c r="AK24" s="70" t="s">
        <v>100</v>
      </c>
      <c r="AL24" s="40"/>
      <c r="AM24" s="13">
        <v>1</v>
      </c>
      <c r="AN24" s="40"/>
      <c r="AO24" s="39"/>
      <c r="AP24" s="16">
        <f>COUNTIF(Table13[[#This Row],[6.9. CT]:[Column67]],"&lt;3")</f>
        <v>1</v>
      </c>
      <c r="AQ24" s="15"/>
      <c r="AR24" s="18">
        <f>Table13[[#This Row],[SOUCET]]+Table13[[#This Row],[uprava bodu]]</f>
        <v>1</v>
      </c>
      <c r="AS24" s="13">
        <f>RANK(Table13[UPR. SOUCET],AR$2:AR$28)</f>
        <v>27</v>
      </c>
      <c r="AT24" s="41" t="s">
        <v>21</v>
      </c>
    </row>
    <row r="25" spans="1:46">
      <c r="A25" s="43" t="s">
        <v>22</v>
      </c>
      <c r="B25" s="44">
        <v>2012</v>
      </c>
      <c r="C25" s="52">
        <v>1</v>
      </c>
      <c r="D25" s="52">
        <v>1</v>
      </c>
      <c r="E25" s="52" t="s">
        <v>99</v>
      </c>
      <c r="F25" s="52">
        <v>1</v>
      </c>
      <c r="G25" s="52" t="s">
        <v>99</v>
      </c>
      <c r="H25" s="52" t="s">
        <v>99</v>
      </c>
      <c r="I25" s="52" t="s">
        <v>99</v>
      </c>
      <c r="J25" s="52">
        <v>1</v>
      </c>
      <c r="K25" s="52" t="s">
        <v>100</v>
      </c>
      <c r="L25" s="52">
        <v>1</v>
      </c>
      <c r="M25" s="52">
        <v>1</v>
      </c>
      <c r="N25" s="52">
        <v>1</v>
      </c>
      <c r="O25" s="52" t="s">
        <v>100</v>
      </c>
      <c r="P25" s="52">
        <v>1</v>
      </c>
      <c r="Q25" s="13" t="s">
        <v>99</v>
      </c>
      <c r="R25" s="39" t="s">
        <v>99</v>
      </c>
      <c r="S25" s="39" t="s">
        <v>100</v>
      </c>
      <c r="T25" s="39">
        <v>1</v>
      </c>
      <c r="U25" s="39" t="s">
        <v>100</v>
      </c>
      <c r="V25" s="39">
        <v>1</v>
      </c>
      <c r="W25" s="39" t="s">
        <v>99</v>
      </c>
      <c r="X25" s="39" t="s">
        <v>100</v>
      </c>
      <c r="Y25" s="39" t="s">
        <v>99</v>
      </c>
      <c r="Z25" s="13" t="s">
        <v>100</v>
      </c>
      <c r="AA25" s="13">
        <v>1</v>
      </c>
      <c r="AB25" s="13" t="s">
        <v>100</v>
      </c>
      <c r="AC25" s="40"/>
      <c r="AD25" s="13" t="s">
        <v>99</v>
      </c>
      <c r="AE25" s="13">
        <v>1</v>
      </c>
      <c r="AF25" s="40"/>
      <c r="AG25" s="70">
        <v>1</v>
      </c>
      <c r="AH25" s="70"/>
      <c r="AI25" s="70"/>
      <c r="AJ25" s="70">
        <v>1</v>
      </c>
      <c r="AK25" s="70" t="s">
        <v>99</v>
      </c>
      <c r="AL25" s="40"/>
      <c r="AM25" s="13">
        <v>1</v>
      </c>
      <c r="AN25" s="40"/>
      <c r="AO25" s="39"/>
      <c r="AP25" s="16">
        <f>COUNTIF(Table13[[#This Row],[6.9. CT]:[Column67]],"&lt;3")</f>
        <v>15</v>
      </c>
      <c r="AQ25" s="15"/>
      <c r="AR25" s="19">
        <f>Table13[[#This Row],[SOUCET]]+Table13[[#This Row],[uprava bodu]]</f>
        <v>15</v>
      </c>
      <c r="AS25" s="13">
        <f>RANK(Table13[UPR. SOUCET],AR$2:AR$28)</f>
        <v>14</v>
      </c>
      <c r="AT25" s="43" t="s">
        <v>22</v>
      </c>
    </row>
    <row r="26" spans="1:46">
      <c r="A26" s="66" t="s">
        <v>92</v>
      </c>
      <c r="B26" s="67">
        <v>2012</v>
      </c>
      <c r="C26" s="52">
        <v>1</v>
      </c>
      <c r="D26" s="52" t="s">
        <v>100</v>
      </c>
      <c r="E26" s="52">
        <v>1</v>
      </c>
      <c r="F26" s="52">
        <v>1</v>
      </c>
      <c r="G26" s="52">
        <v>1</v>
      </c>
      <c r="H26" s="52" t="s">
        <v>100</v>
      </c>
      <c r="I26" s="52">
        <v>1</v>
      </c>
      <c r="J26" s="52" t="s">
        <v>100</v>
      </c>
      <c r="K26" s="52">
        <v>1</v>
      </c>
      <c r="L26" s="52" t="s">
        <v>100</v>
      </c>
      <c r="M26" s="52">
        <v>1</v>
      </c>
      <c r="N26" s="52" t="s">
        <v>99</v>
      </c>
      <c r="O26" s="52">
        <v>1</v>
      </c>
      <c r="P26" s="52" t="s">
        <v>100</v>
      </c>
      <c r="Q26" s="13">
        <v>1</v>
      </c>
      <c r="R26" s="39">
        <v>1</v>
      </c>
      <c r="S26" s="39">
        <v>1</v>
      </c>
      <c r="T26" s="39" t="s">
        <v>99</v>
      </c>
      <c r="U26" s="39">
        <v>1</v>
      </c>
      <c r="V26" s="39" t="s">
        <v>100</v>
      </c>
      <c r="W26" s="39">
        <v>1</v>
      </c>
      <c r="X26" s="39" t="s">
        <v>100</v>
      </c>
      <c r="Y26" s="39" t="s">
        <v>100</v>
      </c>
      <c r="Z26" s="13">
        <v>1</v>
      </c>
      <c r="AA26" s="13" t="s">
        <v>99</v>
      </c>
      <c r="AB26" s="13">
        <v>1</v>
      </c>
      <c r="AC26" s="40"/>
      <c r="AD26" s="13">
        <v>1</v>
      </c>
      <c r="AE26" s="13" t="s">
        <v>99</v>
      </c>
      <c r="AF26" s="40"/>
      <c r="AG26" s="70" t="s">
        <v>284</v>
      </c>
      <c r="AH26" s="70"/>
      <c r="AI26" s="70"/>
      <c r="AJ26" s="70" t="s">
        <v>99</v>
      </c>
      <c r="AK26" s="70" t="s">
        <v>99</v>
      </c>
      <c r="AL26" s="40"/>
      <c r="AM26" s="13">
        <v>1</v>
      </c>
      <c r="AN26" s="40"/>
      <c r="AO26" s="39"/>
      <c r="AP26" s="16">
        <f>COUNTIF(Table13[[#This Row],[6.9. CT]:[Column67]],"&lt;3")</f>
        <v>17</v>
      </c>
      <c r="AQ26" s="15"/>
      <c r="AR26" s="19">
        <f>Table13[[#This Row],[SOUCET]]+Table13[[#This Row],[uprava bodu]]</f>
        <v>17</v>
      </c>
      <c r="AS26" s="13">
        <f>RANK(Table13[UPR. SOUCET],AR$2:AR$28)</f>
        <v>13</v>
      </c>
      <c r="AT26" s="43" t="s">
        <v>92</v>
      </c>
    </row>
    <row r="27" spans="1:46">
      <c r="A27" s="66" t="s">
        <v>23</v>
      </c>
      <c r="B27" s="67">
        <v>2012</v>
      </c>
      <c r="C27" s="52">
        <v>1</v>
      </c>
      <c r="D27" s="52">
        <v>1</v>
      </c>
      <c r="E27" s="52" t="s">
        <v>99</v>
      </c>
      <c r="F27" s="52">
        <v>1</v>
      </c>
      <c r="G27" s="52">
        <v>1</v>
      </c>
      <c r="H27" s="52" t="s">
        <v>99</v>
      </c>
      <c r="I27" s="52">
        <v>1</v>
      </c>
      <c r="J27" s="52">
        <v>1</v>
      </c>
      <c r="K27" s="52">
        <v>1</v>
      </c>
      <c r="L27" s="52">
        <v>1</v>
      </c>
      <c r="M27" s="52">
        <v>1</v>
      </c>
      <c r="N27" s="52">
        <v>1</v>
      </c>
      <c r="O27" s="52">
        <v>1</v>
      </c>
      <c r="P27" s="52" t="s">
        <v>99</v>
      </c>
      <c r="Q27" s="13" t="s">
        <v>99</v>
      </c>
      <c r="R27" s="39" t="s">
        <v>99</v>
      </c>
      <c r="S27" s="39" t="s">
        <v>100</v>
      </c>
      <c r="T27" s="39">
        <v>1</v>
      </c>
      <c r="U27" s="39" t="s">
        <v>100</v>
      </c>
      <c r="V27" s="39">
        <v>1</v>
      </c>
      <c r="W27" s="39" t="s">
        <v>99</v>
      </c>
      <c r="X27" s="39" t="s">
        <v>99</v>
      </c>
      <c r="Y27" s="39" t="s">
        <v>99</v>
      </c>
      <c r="Z27" s="13" t="s">
        <v>100</v>
      </c>
      <c r="AA27" s="13" t="s">
        <v>99</v>
      </c>
      <c r="AB27" s="13" t="s">
        <v>100</v>
      </c>
      <c r="AC27" s="40"/>
      <c r="AD27" s="13" t="s">
        <v>99</v>
      </c>
      <c r="AE27" s="13" t="s">
        <v>99</v>
      </c>
      <c r="AF27" s="40"/>
      <c r="AG27" s="70" t="s">
        <v>99</v>
      </c>
      <c r="AH27" s="70"/>
      <c r="AI27" s="70"/>
      <c r="AJ27" s="70" t="s">
        <v>99</v>
      </c>
      <c r="AK27" s="70" t="s">
        <v>99</v>
      </c>
      <c r="AL27" s="40"/>
      <c r="AM27" s="13" t="s">
        <v>99</v>
      </c>
      <c r="AN27" s="40"/>
      <c r="AO27" s="39"/>
      <c r="AP27" s="16">
        <f>COUNTIF(Table13[[#This Row],[6.9. CT]:[Column67]],"&lt;3")</f>
        <v>13</v>
      </c>
      <c r="AQ27" s="15"/>
      <c r="AR27" s="18">
        <f>Table13[[#This Row],[SOUCET]]+Table13[[#This Row],[uprava bodu]]</f>
        <v>13</v>
      </c>
      <c r="AS27" s="13">
        <f>RANK(Table13[UPR. SOUCET],AR$2:AR$28)</f>
        <v>17</v>
      </c>
      <c r="AT27" s="41" t="s">
        <v>23</v>
      </c>
    </row>
    <row r="28" spans="1:46">
      <c r="A28" s="66" t="s">
        <v>24</v>
      </c>
      <c r="B28" s="67">
        <v>2012</v>
      </c>
      <c r="C28" s="52">
        <v>1</v>
      </c>
      <c r="D28" s="52">
        <v>1</v>
      </c>
      <c r="E28" s="52" t="s">
        <v>99</v>
      </c>
      <c r="F28" s="52" t="s">
        <v>99</v>
      </c>
      <c r="G28" s="52" t="s">
        <v>99</v>
      </c>
      <c r="H28" s="52" t="s">
        <v>100</v>
      </c>
      <c r="I28" s="52" t="s">
        <v>100</v>
      </c>
      <c r="J28" s="52" t="s">
        <v>100</v>
      </c>
      <c r="K28" s="52" t="s">
        <v>100</v>
      </c>
      <c r="L28" s="52" t="s">
        <v>100</v>
      </c>
      <c r="M28" s="52" t="s">
        <v>100</v>
      </c>
      <c r="N28" s="52" t="s">
        <v>100</v>
      </c>
      <c r="O28" s="52" t="s">
        <v>100</v>
      </c>
      <c r="P28" s="52"/>
      <c r="Q28" s="13" t="s">
        <v>100</v>
      </c>
      <c r="R28" s="39" t="s">
        <v>100</v>
      </c>
      <c r="S28" s="39" t="s">
        <v>100</v>
      </c>
      <c r="T28" s="39">
        <v>1</v>
      </c>
      <c r="U28" s="39" t="s">
        <v>99</v>
      </c>
      <c r="V28" s="39" t="s">
        <v>100</v>
      </c>
      <c r="W28" s="39" t="s">
        <v>100</v>
      </c>
      <c r="X28" s="39" t="s">
        <v>100</v>
      </c>
      <c r="Y28" s="39" t="s">
        <v>99</v>
      </c>
      <c r="Z28" s="13" t="s">
        <v>99</v>
      </c>
      <c r="AA28" s="13" t="s">
        <v>99</v>
      </c>
      <c r="AB28" s="13" t="s">
        <v>100</v>
      </c>
      <c r="AC28" s="40"/>
      <c r="AD28" s="13" t="s">
        <v>99</v>
      </c>
      <c r="AE28" s="13" t="s">
        <v>99</v>
      </c>
      <c r="AF28" s="40"/>
      <c r="AG28" s="70" t="s">
        <v>99</v>
      </c>
      <c r="AH28" s="70"/>
      <c r="AI28" s="70"/>
      <c r="AJ28" s="70" t="s">
        <v>99</v>
      </c>
      <c r="AK28" s="70" t="s">
        <v>99</v>
      </c>
      <c r="AL28" s="40"/>
      <c r="AM28" s="13" t="s">
        <v>99</v>
      </c>
      <c r="AN28" s="40"/>
      <c r="AO28" s="39"/>
      <c r="AP28" s="16">
        <f>COUNTIF(Table13[[#This Row],[6.9. CT]:[Column67]],"&lt;3")</f>
        <v>3</v>
      </c>
      <c r="AQ28" s="15"/>
      <c r="AR28" s="19">
        <f>Table13[[#This Row],[SOUCET]]+Table13[[#This Row],[uprava bodu]]</f>
        <v>3</v>
      </c>
      <c r="AS28" s="13">
        <f>RANK(Table13[UPR. SOUCET],AR$2:AR$28)</f>
        <v>25</v>
      </c>
      <c r="AT28" s="43" t="s">
        <v>24</v>
      </c>
    </row>
    <row r="29" spans="1:46">
      <c r="A29" s="53"/>
      <c r="B29" s="54"/>
      <c r="C29" s="52"/>
      <c r="D29" s="52"/>
      <c r="E29" s="52"/>
      <c r="F29" s="52"/>
      <c r="G29" s="52"/>
      <c r="H29" s="52"/>
      <c r="I29" s="52"/>
      <c r="J29" s="52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55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56"/>
      <c r="AP29" s="57">
        <f>COUNTIF(Table13[[#This Row],[6.9. CT]:[Column67]],"&lt;3")</f>
        <v>0</v>
      </c>
      <c r="AQ29" s="15"/>
      <c r="AR29" s="58">
        <f>Table13[[#This Row],[SOUCET]]+Table13[[#This Row],[uprava bodu]]</f>
        <v>0</v>
      </c>
      <c r="AS29" s="59" t="e">
        <f>RANK(Table13[UPR. SOUCET],AR$2:AR$28)</f>
        <v>#N/A</v>
      </c>
      <c r="AT29" s="43"/>
    </row>
    <row r="30" spans="1:46">
      <c r="A30" s="53"/>
      <c r="B30" s="54"/>
      <c r="C30" s="52"/>
      <c r="D30" s="52"/>
      <c r="E30" s="52"/>
      <c r="F30" s="52"/>
      <c r="G30" s="52"/>
      <c r="H30" s="52"/>
      <c r="I30" s="52"/>
      <c r="J30" s="52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55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56"/>
      <c r="AP30" s="57">
        <f>COUNTIF(Table13[[#This Row],[6.9. CT]:[Column67]],"&lt;3")</f>
        <v>0</v>
      </c>
      <c r="AQ30" s="15"/>
      <c r="AR30" s="58">
        <f>Table13[[#This Row],[SOUCET]]+Table13[[#This Row],[uprava bodu]]</f>
        <v>0</v>
      </c>
      <c r="AS30" s="59" t="e">
        <f>RANK(Table13[UPR. SOUCET],AR$2:AR$28)</f>
        <v>#N/A</v>
      </c>
      <c r="AT30" s="43"/>
    </row>
    <row r="31" spans="1:46">
      <c r="A31" s="33"/>
      <c r="B31" s="3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P31" s="19"/>
      <c r="AQ31" s="15"/>
      <c r="AR31" s="19"/>
      <c r="AT31" s="33"/>
    </row>
    <row r="32" spans="1:46">
      <c r="C32" s="13">
        <v>1</v>
      </c>
      <c r="D32" s="13">
        <v>2</v>
      </c>
      <c r="E32" s="13">
        <v>3</v>
      </c>
      <c r="F32" s="13">
        <v>4</v>
      </c>
      <c r="G32" s="13">
        <v>5</v>
      </c>
      <c r="H32" s="13">
        <v>6</v>
      </c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>
        <v>14</v>
      </c>
      <c r="Q32" s="13">
        <v>15</v>
      </c>
      <c r="R32" s="13">
        <v>16</v>
      </c>
      <c r="S32" s="13">
        <v>17</v>
      </c>
      <c r="T32" s="13">
        <v>18</v>
      </c>
      <c r="U32" s="13">
        <v>19</v>
      </c>
      <c r="V32" s="13">
        <v>20</v>
      </c>
      <c r="W32" s="13">
        <v>21</v>
      </c>
      <c r="X32" s="13">
        <v>22</v>
      </c>
      <c r="Y32" s="13">
        <v>23</v>
      </c>
      <c r="Z32" s="13">
        <v>24</v>
      </c>
      <c r="AA32" s="13">
        <v>59</v>
      </c>
      <c r="AB32" s="13">
        <v>60</v>
      </c>
      <c r="AC32" s="13">
        <v>61</v>
      </c>
      <c r="AD32" s="13">
        <v>62</v>
      </c>
      <c r="AF32" s="13">
        <v>63</v>
      </c>
      <c r="AG32" s="13">
        <v>64</v>
      </c>
      <c r="AH32" s="13">
        <v>65</v>
      </c>
      <c r="AN32" s="13">
        <v>66</v>
      </c>
    </row>
  </sheetData>
  <conditionalFormatting sqref="C2:AO10 C11:AC28 AF11:AF28 AL11:AL28 AN11:AO28">
    <cfRule type="cellIs" dxfId="6" priority="6" operator="between">
      <formula>1</formula>
      <formula>3</formula>
    </cfRule>
  </conditionalFormatting>
  <conditionalFormatting sqref="AS2:AS31">
    <cfRule type="cellIs" dxfId="5" priority="5" operator="between">
      <formula>1</formula>
      <formula>5</formula>
    </cfRule>
  </conditionalFormatting>
  <conditionalFormatting sqref="C11:J14 C29:J30">
    <cfRule type="cellIs" dxfId="4" priority="4" operator="between">
      <formula>1</formula>
      <formula>3</formula>
    </cfRule>
  </conditionalFormatting>
  <conditionalFormatting sqref="C15:J16">
    <cfRule type="cellIs" dxfId="3" priority="3" operator="between">
      <formula>1</formula>
      <formula>3</formula>
    </cfRule>
  </conditionalFormatting>
  <conditionalFormatting sqref="C17:J28">
    <cfRule type="cellIs" dxfId="2" priority="2" operator="between">
      <formula>1</formula>
      <formula>3</formula>
    </cfRule>
  </conditionalFormatting>
  <conditionalFormatting sqref="K11:P28">
    <cfRule type="cellIs" dxfId="1" priority="1" operator="between">
      <formula>1</formula>
      <formula>3</formula>
    </cfRule>
  </conditionalFormatting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F2" sqref="F2"/>
    </sheetView>
  </sheetViews>
  <sheetFormatPr baseColWidth="10" defaultRowHeight="15" x14ac:dyDescent="0"/>
  <cols>
    <col min="1" max="1" width="19.5" customWidth="1"/>
    <col min="2" max="2" width="11.1640625" customWidth="1"/>
    <col min="3" max="11" width="7.33203125" customWidth="1"/>
    <col min="12" max="12" width="8.5" customWidth="1"/>
    <col min="13" max="13" width="11.1640625" customWidth="1"/>
  </cols>
  <sheetData>
    <row r="1" spans="1:13" s="24" customFormat="1" ht="28" customHeight="1">
      <c r="A1" s="6" t="s">
        <v>0</v>
      </c>
      <c r="B1" s="6" t="s">
        <v>1</v>
      </c>
      <c r="C1" s="21" t="s">
        <v>172</v>
      </c>
      <c r="D1" s="22" t="s">
        <v>179</v>
      </c>
      <c r="E1" s="22" t="s">
        <v>200</v>
      </c>
      <c r="F1" s="22" t="s">
        <v>201</v>
      </c>
      <c r="G1" s="22" t="s">
        <v>38</v>
      </c>
      <c r="H1" s="22" t="s">
        <v>39</v>
      </c>
      <c r="I1" s="22" t="s">
        <v>40</v>
      </c>
      <c r="J1" s="22" t="s">
        <v>41</v>
      </c>
      <c r="K1" s="22" t="s">
        <v>42</v>
      </c>
      <c r="L1" s="22" t="s">
        <v>43</v>
      </c>
      <c r="M1" s="23" t="s">
        <v>26</v>
      </c>
    </row>
    <row r="2" spans="1:13">
      <c r="A2" s="41" t="s">
        <v>3</v>
      </c>
      <c r="B2" s="42">
        <v>2002</v>
      </c>
      <c r="C2" s="4">
        <v>3</v>
      </c>
      <c r="D2" s="4">
        <v>3</v>
      </c>
      <c r="E2" s="4">
        <v>3</v>
      </c>
      <c r="F2" s="4"/>
      <c r="G2" s="4"/>
      <c r="H2" s="4"/>
      <c r="I2" s="4"/>
      <c r="J2" s="4"/>
      <c r="K2" s="4"/>
      <c r="L2" s="4"/>
      <c r="M2" s="2">
        <f>SUM(Table3[[#This Row],[TUX]:[Column10]])</f>
        <v>9</v>
      </c>
    </row>
    <row r="3" spans="1:13">
      <c r="A3" s="43" t="s">
        <v>4</v>
      </c>
      <c r="B3" s="45">
        <v>2003</v>
      </c>
      <c r="C3" s="4"/>
      <c r="D3" s="4"/>
      <c r="E3" s="4"/>
      <c r="F3" s="4"/>
      <c r="G3" s="4"/>
      <c r="H3" s="4"/>
      <c r="I3" s="4"/>
      <c r="J3" s="4"/>
      <c r="K3" s="4"/>
      <c r="L3" s="4"/>
      <c r="M3" s="4">
        <f>SUM(Table3[[#This Row],[TUX]:[Column10]])</f>
        <v>0</v>
      </c>
    </row>
    <row r="4" spans="1:13">
      <c r="A4" s="41" t="s">
        <v>5</v>
      </c>
      <c r="B4" s="46">
        <v>2004</v>
      </c>
      <c r="C4" s="4">
        <v>3</v>
      </c>
      <c r="D4" s="4">
        <v>3</v>
      </c>
      <c r="E4" s="4">
        <v>3</v>
      </c>
      <c r="F4" s="4"/>
      <c r="G4" s="4"/>
      <c r="H4" s="4"/>
      <c r="I4" s="4"/>
      <c r="J4" s="4"/>
      <c r="K4" s="4"/>
      <c r="L4" s="4"/>
      <c r="M4" s="2">
        <f>SUM(Table3[[#This Row],[TUX]:[Column10]])</f>
        <v>9</v>
      </c>
    </row>
    <row r="5" spans="1:13">
      <c r="A5" s="43" t="s">
        <v>6</v>
      </c>
      <c r="B5" s="45">
        <v>2005</v>
      </c>
      <c r="C5" s="4">
        <v>3</v>
      </c>
      <c r="D5" s="4">
        <v>3</v>
      </c>
      <c r="E5" s="4">
        <v>3</v>
      </c>
      <c r="F5" s="4"/>
      <c r="G5" s="4"/>
      <c r="H5" s="4"/>
      <c r="I5" s="4"/>
      <c r="J5" s="4"/>
      <c r="K5" s="4"/>
      <c r="L5" s="4"/>
      <c r="M5" s="4">
        <f>SUM(Table3[[#This Row],[TUX]:[Column10]])</f>
        <v>9</v>
      </c>
    </row>
    <row r="6" spans="1:13">
      <c r="A6" s="41" t="s">
        <v>7</v>
      </c>
      <c r="B6" s="46">
        <v>2005</v>
      </c>
      <c r="C6" s="4">
        <v>3</v>
      </c>
      <c r="D6" s="4">
        <v>3</v>
      </c>
      <c r="E6" s="4">
        <v>3</v>
      </c>
      <c r="F6" s="4"/>
      <c r="G6" s="4"/>
      <c r="H6" s="4"/>
      <c r="I6" s="4"/>
      <c r="J6" s="4"/>
      <c r="K6" s="4"/>
      <c r="L6" s="4"/>
      <c r="M6" s="2">
        <f>SUM(Table3[[#This Row],[TUX]:[Column10]])</f>
        <v>9</v>
      </c>
    </row>
    <row r="7" spans="1:13">
      <c r="A7" s="43" t="s">
        <v>8</v>
      </c>
      <c r="B7" s="45">
        <v>2006</v>
      </c>
      <c r="C7" s="4">
        <v>3</v>
      </c>
      <c r="D7" s="4">
        <v>3</v>
      </c>
      <c r="E7" s="4">
        <v>3</v>
      </c>
      <c r="F7" s="4"/>
      <c r="G7" s="4"/>
      <c r="H7" s="4"/>
      <c r="I7" s="4"/>
      <c r="J7" s="4"/>
      <c r="K7" s="4"/>
      <c r="L7" s="4"/>
      <c r="M7" s="4">
        <f>SUM(Table3[[#This Row],[TUX]:[Column10]])</f>
        <v>9</v>
      </c>
    </row>
    <row r="8" spans="1:13">
      <c r="A8" s="41" t="s">
        <v>9</v>
      </c>
      <c r="B8" s="46">
        <v>2007</v>
      </c>
      <c r="C8" s="4">
        <v>3</v>
      </c>
      <c r="D8" s="4">
        <v>3</v>
      </c>
      <c r="E8" s="4">
        <v>3</v>
      </c>
      <c r="F8" s="4"/>
      <c r="G8" s="4"/>
      <c r="H8" s="4"/>
      <c r="I8" s="4"/>
      <c r="J8" s="4"/>
      <c r="K8" s="4"/>
      <c r="L8" s="4"/>
      <c r="M8" s="2">
        <f>SUM(Table3[[#This Row],[TUX]:[Column10]])</f>
        <v>9</v>
      </c>
    </row>
    <row r="9" spans="1:13">
      <c r="A9" s="43" t="s">
        <v>10</v>
      </c>
      <c r="B9" s="45">
        <v>2007</v>
      </c>
      <c r="C9" s="4">
        <v>3</v>
      </c>
      <c r="D9" s="4">
        <v>3</v>
      </c>
      <c r="E9" s="4">
        <v>3</v>
      </c>
      <c r="F9" s="4"/>
      <c r="G9" s="4"/>
      <c r="H9" s="4"/>
      <c r="I9" s="4"/>
      <c r="J9" s="4"/>
      <c r="K9" s="4"/>
      <c r="L9" s="4"/>
      <c r="M9" s="4">
        <f>SUM(Table3[[#This Row],[TUX]:[Column10]])</f>
        <v>9</v>
      </c>
    </row>
    <row r="10" spans="1:13">
      <c r="A10" s="41" t="s">
        <v>11</v>
      </c>
      <c r="B10" s="46">
        <v>2009</v>
      </c>
      <c r="C10" s="4">
        <v>3</v>
      </c>
      <c r="D10" s="4">
        <v>3</v>
      </c>
      <c r="E10" s="4">
        <v>3</v>
      </c>
      <c r="F10" s="4"/>
      <c r="G10" s="4"/>
      <c r="H10" s="4"/>
      <c r="I10" s="4"/>
      <c r="J10" s="4"/>
      <c r="K10" s="4"/>
      <c r="L10" s="4"/>
      <c r="M10" s="2">
        <f>SUM(Table3[[#This Row],[TUX]:[Column10]])</f>
        <v>9</v>
      </c>
    </row>
    <row r="11" spans="1:13">
      <c r="A11" s="43" t="s">
        <v>12</v>
      </c>
      <c r="B11" s="45">
        <v>2009</v>
      </c>
      <c r="C11" s="4"/>
      <c r="D11" s="4">
        <v>3</v>
      </c>
      <c r="E11" s="4">
        <v>3</v>
      </c>
      <c r="F11" s="4"/>
      <c r="G11" s="4"/>
      <c r="H11" s="4"/>
      <c r="I11" s="4"/>
      <c r="J11" s="4"/>
      <c r="K11" s="4"/>
      <c r="L11" s="4"/>
      <c r="M11" s="4">
        <f>SUM(Table3[[#This Row],[TUX]:[Column10]])</f>
        <v>6</v>
      </c>
    </row>
    <row r="12" spans="1:13">
      <c r="A12" s="41" t="s">
        <v>13</v>
      </c>
      <c r="B12" s="46">
        <v>2009</v>
      </c>
      <c r="C12" s="4"/>
      <c r="D12" s="4">
        <v>3</v>
      </c>
      <c r="E12" s="4"/>
      <c r="F12" s="4"/>
      <c r="G12" s="4"/>
      <c r="H12" s="4"/>
      <c r="I12" s="4"/>
      <c r="J12" s="4"/>
      <c r="K12" s="4"/>
      <c r="L12" s="4"/>
      <c r="M12" s="2">
        <f>SUM(Table3[[#This Row],[TUX]:[Column10]])</f>
        <v>3</v>
      </c>
    </row>
    <row r="13" spans="1:13">
      <c r="A13" s="43" t="s">
        <v>14</v>
      </c>
      <c r="B13" s="45">
        <v>2009</v>
      </c>
      <c r="C13" s="4"/>
      <c r="D13" s="4">
        <v>3</v>
      </c>
      <c r="E13" s="4">
        <v>3</v>
      </c>
      <c r="F13" s="4"/>
      <c r="G13" s="4"/>
      <c r="H13" s="4"/>
      <c r="I13" s="4"/>
      <c r="J13" s="4"/>
      <c r="K13" s="4"/>
      <c r="L13" s="4"/>
      <c r="M13" s="4">
        <f>SUM(Table3[[#This Row],[TUX]:[Column10]])</f>
        <v>6</v>
      </c>
    </row>
    <row r="14" spans="1:13">
      <c r="A14" s="41" t="s">
        <v>47</v>
      </c>
      <c r="B14" s="46">
        <v>2009</v>
      </c>
      <c r="C14" s="4"/>
      <c r="D14" s="4">
        <v>3</v>
      </c>
      <c r="E14" s="4">
        <v>3</v>
      </c>
      <c r="F14" s="4"/>
      <c r="G14" s="4"/>
      <c r="H14" s="4"/>
      <c r="I14" s="4"/>
      <c r="J14" s="4"/>
      <c r="K14" s="4"/>
      <c r="L14" s="4"/>
      <c r="M14" s="2">
        <f>SUM(Table3[[#This Row],[TUX]:[Column10]])</f>
        <v>6</v>
      </c>
    </row>
    <row r="15" spans="1:13">
      <c r="A15" s="62" t="s">
        <v>101</v>
      </c>
      <c r="B15" s="63">
        <v>2010</v>
      </c>
      <c r="C15" s="4">
        <v>3</v>
      </c>
      <c r="D15" s="4">
        <v>3</v>
      </c>
      <c r="E15" s="4"/>
      <c r="F15" s="4"/>
      <c r="G15" s="4"/>
      <c r="H15" s="4"/>
      <c r="I15" s="4"/>
      <c r="J15" s="4"/>
      <c r="K15" s="4"/>
      <c r="L15" s="4"/>
      <c r="M15" s="2">
        <f>SUM(Table3[[#This Row],[TUX]:[Column10]])</f>
        <v>6</v>
      </c>
    </row>
    <row r="16" spans="1:13">
      <c r="A16" s="64" t="s">
        <v>102</v>
      </c>
      <c r="B16" s="65">
        <v>2010</v>
      </c>
      <c r="C16" s="4"/>
      <c r="D16" s="4">
        <v>3</v>
      </c>
      <c r="E16" s="4">
        <v>3</v>
      </c>
      <c r="F16" s="4"/>
      <c r="G16" s="4"/>
      <c r="H16" s="4"/>
      <c r="I16" s="4"/>
      <c r="J16" s="4"/>
      <c r="K16" s="4"/>
      <c r="L16" s="4"/>
      <c r="M16" s="2">
        <f>SUM(Table3[[#This Row],[TUX]:[Column10]])</f>
        <v>6</v>
      </c>
    </row>
    <row r="17" spans="1:13">
      <c r="A17" s="43" t="s">
        <v>15</v>
      </c>
      <c r="B17" s="45">
        <v>2010</v>
      </c>
      <c r="C17" s="4"/>
      <c r="D17" s="4">
        <v>3</v>
      </c>
      <c r="E17" s="4">
        <v>3</v>
      </c>
      <c r="F17" s="4"/>
      <c r="G17" s="4"/>
      <c r="H17" s="4"/>
      <c r="I17" s="4"/>
      <c r="J17" s="4"/>
      <c r="K17" s="4"/>
      <c r="L17" s="4"/>
      <c r="M17" s="4">
        <f>SUM(Table3[[#This Row],[TUX]:[Column10]])</f>
        <v>6</v>
      </c>
    </row>
    <row r="18" spans="1:13">
      <c r="A18" s="41" t="s">
        <v>16</v>
      </c>
      <c r="B18" s="46">
        <v>2010</v>
      </c>
      <c r="C18" s="4"/>
      <c r="D18" s="4">
        <v>3</v>
      </c>
      <c r="E18" s="4">
        <v>3</v>
      </c>
      <c r="F18" s="4"/>
      <c r="G18" s="4"/>
      <c r="H18" s="4"/>
      <c r="I18" s="4"/>
      <c r="J18" s="4"/>
      <c r="K18" s="4"/>
      <c r="L18" s="4"/>
      <c r="M18" s="2">
        <f>SUM(Table3[[#This Row],[TUX]:[Column10]])</f>
        <v>6</v>
      </c>
    </row>
    <row r="19" spans="1:13">
      <c r="A19" s="43" t="s">
        <v>17</v>
      </c>
      <c r="B19" s="45">
        <v>2010</v>
      </c>
      <c r="C19" s="4">
        <v>3</v>
      </c>
      <c r="D19" s="4">
        <v>3</v>
      </c>
      <c r="E19" s="4">
        <v>3</v>
      </c>
      <c r="F19" s="4"/>
      <c r="G19" s="4"/>
      <c r="H19" s="4"/>
      <c r="I19" s="4"/>
      <c r="J19" s="4"/>
      <c r="K19" s="4"/>
      <c r="L19" s="4"/>
      <c r="M19" s="4">
        <f>SUM(Table3[[#This Row],[TUX]:[Column10]])</f>
        <v>9</v>
      </c>
    </row>
    <row r="20" spans="1:13">
      <c r="A20" s="41" t="s">
        <v>18</v>
      </c>
      <c r="B20" s="46">
        <v>2010</v>
      </c>
      <c r="C20" s="4">
        <v>3</v>
      </c>
      <c r="D20" s="4">
        <v>3</v>
      </c>
      <c r="E20" s="4">
        <v>3</v>
      </c>
      <c r="F20" s="4"/>
      <c r="G20" s="4"/>
      <c r="H20" s="4"/>
      <c r="I20" s="4"/>
      <c r="J20" s="4"/>
      <c r="K20" s="4"/>
      <c r="L20" s="4"/>
      <c r="M20" s="2">
        <f>SUM(Table3[[#This Row],[TUX]:[Column10]])</f>
        <v>9</v>
      </c>
    </row>
    <row r="21" spans="1:13">
      <c r="A21" s="43" t="s">
        <v>19</v>
      </c>
      <c r="B21" s="45">
        <v>2010</v>
      </c>
      <c r="C21" s="4">
        <v>3</v>
      </c>
      <c r="D21" s="4">
        <v>3</v>
      </c>
      <c r="E21" s="4">
        <v>3</v>
      </c>
      <c r="F21" s="4"/>
      <c r="G21" s="4"/>
      <c r="H21" s="4"/>
      <c r="I21" s="4"/>
      <c r="J21" s="4"/>
      <c r="K21" s="4"/>
      <c r="L21" s="4"/>
      <c r="M21" s="4">
        <f>SUM(Table3[[#This Row],[TUX]:[Column10]])</f>
        <v>9</v>
      </c>
    </row>
    <row r="22" spans="1:13">
      <c r="A22" s="41" t="s">
        <v>20</v>
      </c>
      <c r="B22" s="46">
        <v>2011</v>
      </c>
      <c r="C22" s="4">
        <v>3</v>
      </c>
      <c r="D22" s="4">
        <v>3</v>
      </c>
      <c r="E22" s="4">
        <v>3</v>
      </c>
      <c r="F22" s="4"/>
      <c r="G22" s="4"/>
      <c r="H22" s="4"/>
      <c r="I22" s="4"/>
      <c r="J22" s="4"/>
      <c r="K22" s="4"/>
      <c r="L22" s="4"/>
      <c r="M22" s="2">
        <f>SUM(Table3[[#This Row],[TUX]:[Column10]])</f>
        <v>9</v>
      </c>
    </row>
    <row r="23" spans="1:13">
      <c r="A23" s="43" t="s">
        <v>48</v>
      </c>
      <c r="B23" s="45">
        <v>2011</v>
      </c>
      <c r="C23" s="4"/>
      <c r="D23" s="4">
        <v>3</v>
      </c>
      <c r="E23" s="4">
        <v>3</v>
      </c>
      <c r="F23" s="4"/>
      <c r="G23" s="4"/>
      <c r="H23" s="4"/>
      <c r="I23" s="4"/>
      <c r="J23" s="4"/>
      <c r="K23" s="4"/>
      <c r="L23" s="4"/>
      <c r="M23" s="4">
        <f>SUM(Table3[[#This Row],[TUX]:[Column10]])</f>
        <v>6</v>
      </c>
    </row>
    <row r="24" spans="1:13">
      <c r="A24" s="41" t="s">
        <v>21</v>
      </c>
      <c r="B24" s="46">
        <v>2011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2">
        <f>SUM(Table3[[#This Row],[TUX]:[Column10]])</f>
        <v>0</v>
      </c>
    </row>
    <row r="25" spans="1:13">
      <c r="A25" s="43" t="s">
        <v>22</v>
      </c>
      <c r="B25" s="45">
        <v>2012</v>
      </c>
      <c r="C25" s="4"/>
      <c r="D25" s="4">
        <v>3</v>
      </c>
      <c r="E25" s="4">
        <v>3</v>
      </c>
      <c r="F25" s="4"/>
      <c r="G25" s="4"/>
      <c r="H25" s="4"/>
      <c r="I25" s="4"/>
      <c r="J25" s="4"/>
      <c r="K25" s="4"/>
      <c r="L25" s="4"/>
      <c r="M25" s="4">
        <f>SUM(Table3[[#This Row],[TUX]:[Column10]])</f>
        <v>6</v>
      </c>
    </row>
    <row r="26" spans="1:13">
      <c r="A26" s="66" t="s">
        <v>92</v>
      </c>
      <c r="B26" s="67">
        <v>2012</v>
      </c>
      <c r="C26" s="4"/>
      <c r="D26" s="4">
        <v>3</v>
      </c>
      <c r="E26" s="4"/>
      <c r="F26" s="4"/>
      <c r="G26" s="4"/>
      <c r="H26" s="4"/>
      <c r="I26" s="4"/>
      <c r="J26" s="4"/>
      <c r="K26" s="4"/>
      <c r="L26" s="4"/>
      <c r="M26" s="4">
        <f>SUM(Table3[[#This Row],[TUX]:[Column10]])</f>
        <v>3</v>
      </c>
    </row>
    <row r="27" spans="1:13">
      <c r="A27" s="66" t="s">
        <v>23</v>
      </c>
      <c r="B27" s="68">
        <v>2012</v>
      </c>
      <c r="C27" s="4"/>
      <c r="D27" s="4">
        <v>3</v>
      </c>
      <c r="E27" s="4"/>
      <c r="F27" s="4"/>
      <c r="G27" s="4"/>
      <c r="H27" s="4"/>
      <c r="I27" s="4"/>
      <c r="J27" s="4"/>
      <c r="K27" s="4"/>
      <c r="L27" s="4"/>
      <c r="M27" s="2">
        <f>SUM(Table3[[#This Row],[TUX]:[Column10]])</f>
        <v>3</v>
      </c>
    </row>
    <row r="28" spans="1:13">
      <c r="A28" s="66" t="s">
        <v>24</v>
      </c>
      <c r="B28" s="68">
        <v>2012</v>
      </c>
      <c r="C28" s="4"/>
      <c r="D28" s="4">
        <v>3</v>
      </c>
      <c r="E28" s="4">
        <v>3</v>
      </c>
      <c r="F28" s="4"/>
      <c r="G28" s="4"/>
      <c r="H28" s="4"/>
      <c r="I28" s="4"/>
      <c r="J28" s="4"/>
      <c r="K28" s="4"/>
      <c r="L28" s="4"/>
      <c r="M28" s="4">
        <f>SUM(Table3[[#This Row],[TUX]:[Column10]])</f>
        <v>6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aktivita</vt:lpstr>
      <vt:lpstr>zavody</vt:lpstr>
      <vt:lpstr>treninky</vt:lpstr>
      <vt:lpstr>soustredeni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dcterms:created xsi:type="dcterms:W3CDTF">2017-09-05T08:15:12Z</dcterms:created>
  <dcterms:modified xsi:type="dcterms:W3CDTF">2019-02-01T20:34:45Z</dcterms:modified>
</cp:coreProperties>
</file>